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OA9976\Dropbox\PLOA Share\2023 BUDGET\"/>
    </mc:Choice>
  </mc:AlternateContent>
  <xr:revisionPtr revIDLastSave="0" documentId="13_ncr:1_{87871885-7733-4B18-A589-F056ACC50780}" xr6:coauthVersionLast="47" xr6:coauthVersionMax="47" xr10:uidLastSave="{00000000-0000-0000-0000-000000000000}"/>
  <bookViews>
    <workbookView xWindow="-108" yWindow="-108" windowWidth="23256" windowHeight="12456" xr2:uid="{1F217289-C280-4B26-AC1F-3EB1A6DAD6C9}"/>
  </bookViews>
  <sheets>
    <sheet name="Sheet1" sheetId="1" r:id="rId1"/>
  </sheets>
  <definedNames>
    <definedName name="_xlnm.Print_Titles" localSheetId="0">Sheet1!$A:$F,Sheet1!$1:$2</definedName>
    <definedName name="QB_COLUMN_290" localSheetId="0" hidden="1">Sheet1!$S$1</definedName>
    <definedName name="QB_COLUMN_76201" localSheetId="0" hidden="1">Sheet1!$G$2</definedName>
    <definedName name="QB_COLUMN_762010" localSheetId="0" hidden="1">Sheet1!$Y$2</definedName>
    <definedName name="QB_COLUMN_762011" localSheetId="0" hidden="1">Sheet1!$AA$2</definedName>
    <definedName name="QB_COLUMN_762012" localSheetId="0" hidden="1">Sheet1!$AC$2</definedName>
    <definedName name="QB_COLUMN_76202" localSheetId="0" hidden="1">Sheet1!$I$2</definedName>
    <definedName name="QB_COLUMN_76203" localSheetId="0" hidden="1">Sheet1!$K$2</definedName>
    <definedName name="QB_COLUMN_76204" localSheetId="0" hidden="1">Sheet1!$M$2</definedName>
    <definedName name="QB_COLUMN_76205" localSheetId="0" hidden="1">Sheet1!$O$2</definedName>
    <definedName name="QB_COLUMN_76206" localSheetId="0" hidden="1">Sheet1!$Q$2</definedName>
    <definedName name="QB_COLUMN_76207" localSheetId="0" hidden="1">Sheet1!$S$2</definedName>
    <definedName name="QB_COLUMN_76208" localSheetId="0" hidden="1">Sheet1!$U$2</definedName>
    <definedName name="QB_COLUMN_76209" localSheetId="0" hidden="1">Sheet1!$W$2</definedName>
    <definedName name="QB_COLUMN_76300" localSheetId="0" hidden="1">Sheet1!$AE$2</definedName>
    <definedName name="QB_DATA_0" localSheetId="0" hidden="1">Sheet1!$5:$5,Sheet1!$6:$6,Sheet1!$7:$7,Sheet1!$8:$8,Sheet1!$9:$9,Sheet1!$10:$10,Sheet1!$11:$11,Sheet1!$12:$12,Sheet1!$13:$13,Sheet1!$14:$14,Sheet1!$18:$18,Sheet1!$19:$19,Sheet1!$20:$20,Sheet1!$21:$21,Sheet1!$22:$22,Sheet1!$24:$24</definedName>
    <definedName name="QB_DATA_1" localSheetId="0" hidden="1">Sheet1!$25:$25,Sheet1!$26:$26,Sheet1!$27:$27,Sheet1!$28:$28,Sheet1!$29:$29,Sheet1!$30:$30,Sheet1!$31:$31,Sheet1!$33:$33,Sheet1!$34:$34,Sheet1!$35:$35,Sheet1!$36:$36,Sheet1!$42:$42</definedName>
    <definedName name="QB_FORMULA_0" localSheetId="0" hidden="1">Sheet1!$AE$5,Sheet1!$AE$6,Sheet1!$AE$7,Sheet1!$AE$8,Sheet1!$AE$9,Sheet1!$AE$10,Sheet1!$AE$11,Sheet1!$AE$12,Sheet1!$AE$13,Sheet1!$AE$14,Sheet1!$G$15,Sheet1!$I$15,Sheet1!$K$15,Sheet1!$M$15,Sheet1!$O$15,Sheet1!$Q$15</definedName>
    <definedName name="QB_FORMULA_1" localSheetId="0" hidden="1">Sheet1!$S$15,Sheet1!$U$15,Sheet1!$W$15,Sheet1!$Y$15,Sheet1!$AA$15,Sheet1!$AC$15,Sheet1!$AE$15,Sheet1!$G$16,Sheet1!$I$16,Sheet1!$K$16,Sheet1!$M$16,Sheet1!$O$16,Sheet1!$Q$16,Sheet1!$S$16,Sheet1!$U$16,Sheet1!$W$16</definedName>
    <definedName name="QB_FORMULA_2" localSheetId="0" hidden="1">Sheet1!$Y$16,Sheet1!$AA$16,Sheet1!$AC$16,Sheet1!$AE$16,Sheet1!$AE$18,Sheet1!$AE$19,Sheet1!$AE$20,Sheet1!$AE$21,Sheet1!$AE$22,Sheet1!$AE$24,Sheet1!$AE$25,Sheet1!$AE$26,Sheet1!$AE$27,Sheet1!$AE$28,Sheet1!$AE$29,Sheet1!$AE$30</definedName>
    <definedName name="QB_FORMULA_3" localSheetId="0" hidden="1">Sheet1!$AE$31,Sheet1!$AE$33,Sheet1!$AE$34,Sheet1!$AE$35,Sheet1!$AE$36,Sheet1!$G$37,Sheet1!$I$37,Sheet1!$K$37,Sheet1!$M$37,Sheet1!$O$37,Sheet1!$Q$37,Sheet1!$S$37,Sheet1!$U$37,Sheet1!$W$37,Sheet1!$Y$37,Sheet1!$AA$37</definedName>
    <definedName name="QB_FORMULA_4" localSheetId="0" hidden="1">Sheet1!$AC$37,Sheet1!$AE$37,Sheet1!$G$38,Sheet1!$I$38,Sheet1!$K$38,Sheet1!$M$38,Sheet1!$O$38,Sheet1!$Q$38,Sheet1!$S$38,Sheet1!$U$38,Sheet1!$W$38,Sheet1!$Y$38,Sheet1!$AA$38,Sheet1!$AC$38,Sheet1!$AE$38,Sheet1!$G$39</definedName>
    <definedName name="QB_FORMULA_5" localSheetId="0" hidden="1">Sheet1!$I$39,Sheet1!$K$39,Sheet1!$M$39,Sheet1!$O$39,Sheet1!$Q$39,Sheet1!$S$39,Sheet1!$U$39,Sheet1!$W$39,Sheet1!$Y$39,Sheet1!$AA$39,Sheet1!$AC$39,Sheet1!$AE$39,Sheet1!$AE$42,Sheet1!$G$43,Sheet1!$I$43,Sheet1!$K$43</definedName>
    <definedName name="QB_FORMULA_6" localSheetId="0" hidden="1">Sheet1!$M$43,Sheet1!$O$43,Sheet1!$Q$43,Sheet1!$S$43,Sheet1!$U$43,Sheet1!$W$43,Sheet1!$Y$43,Sheet1!$AA$43,Sheet1!$AC$43,Sheet1!$AE$43,Sheet1!$G$44,Sheet1!$I$44,Sheet1!$K$44,Sheet1!$M$44,Sheet1!$O$44,Sheet1!$Q$44</definedName>
    <definedName name="QB_FORMULA_7" localSheetId="0" hidden="1">Sheet1!$S$44,Sheet1!$U$44,Sheet1!$W$44,Sheet1!$Y$44,Sheet1!$AA$44,Sheet1!$AC$44,Sheet1!$AE$44,Sheet1!$G$45,Sheet1!$I$45,Sheet1!$K$45,Sheet1!$M$45,Sheet1!$O$45,Sheet1!$Q$45,Sheet1!$S$45,Sheet1!$U$45,Sheet1!$W$45</definedName>
    <definedName name="QB_FORMULA_8" localSheetId="0" hidden="1">Sheet1!$Y$45,Sheet1!$AA$45,Sheet1!$AC$45,Sheet1!$AE$45</definedName>
    <definedName name="QB_ROW_10240" localSheetId="0" hidden="1">Sheet1!$D$24</definedName>
    <definedName name="QB_ROW_12240" localSheetId="0" hidden="1">Sheet1!$D$25</definedName>
    <definedName name="QB_ROW_14240" localSheetId="0" hidden="1">Sheet1!$D$27</definedName>
    <definedName name="QB_ROW_15240" localSheetId="0" hidden="1">Sheet1!$D$29</definedName>
    <definedName name="QB_ROW_18250" localSheetId="0" hidden="1">Sheet1!$E$34</definedName>
    <definedName name="QB_ROW_18301" localSheetId="0" hidden="1">Sheet1!$A$45</definedName>
    <definedName name="QB_ROW_19011" localSheetId="0" hidden="1">Sheet1!$B$3</definedName>
    <definedName name="QB_ROW_19240" localSheetId="0" hidden="1">Sheet1!$D$30</definedName>
    <definedName name="QB_ROW_19311" localSheetId="0" hidden="1">Sheet1!$B$39</definedName>
    <definedName name="QB_ROW_20031" localSheetId="0" hidden="1">Sheet1!$C$4</definedName>
    <definedName name="QB_ROW_20331" localSheetId="0" hidden="1">Sheet1!$C$15</definedName>
    <definedName name="QB_ROW_21031" localSheetId="0" hidden="1">Sheet1!$C$17</definedName>
    <definedName name="QB_ROW_21331" localSheetId="0" hidden="1">Sheet1!$C$38</definedName>
    <definedName name="QB_ROW_22011" localSheetId="0" hidden="1">Sheet1!$B$40</definedName>
    <definedName name="QB_ROW_22040" localSheetId="0" hidden="1">Sheet1!$D$32</definedName>
    <definedName name="QB_ROW_22311" localSheetId="0" hidden="1">Sheet1!$B$44</definedName>
    <definedName name="QB_ROW_22340" localSheetId="0" hidden="1">Sheet1!$D$37</definedName>
    <definedName name="QB_ROW_23230" localSheetId="0" hidden="1">Sheet1!$D$42</definedName>
    <definedName name="QB_ROW_24021" localSheetId="0" hidden="1">Sheet1!$C$41</definedName>
    <definedName name="QB_ROW_24321" localSheetId="0" hidden="1">Sheet1!$C$43</definedName>
    <definedName name="QB_ROW_37240" localSheetId="0" hidden="1">Sheet1!$D$13</definedName>
    <definedName name="QB_ROW_38240" localSheetId="0" hidden="1">Sheet1!$D$6</definedName>
    <definedName name="QB_ROW_40240" localSheetId="0" hidden="1">Sheet1!$D$8</definedName>
    <definedName name="QB_ROW_41240" localSheetId="0" hidden="1">Sheet1!$D$9</definedName>
    <definedName name="QB_ROW_42240" localSheetId="0" hidden="1">Sheet1!$D$10</definedName>
    <definedName name="QB_ROW_45250" localSheetId="0" hidden="1">Sheet1!$E$33</definedName>
    <definedName name="QB_ROW_46250" localSheetId="0" hidden="1">Sheet1!$E$36</definedName>
    <definedName name="QB_ROW_49240" localSheetId="0" hidden="1">Sheet1!$D$20</definedName>
    <definedName name="QB_ROW_50240" localSheetId="0" hidden="1">Sheet1!$D$18</definedName>
    <definedName name="QB_ROW_52240" localSheetId="0" hidden="1">Sheet1!$D$7</definedName>
    <definedName name="QB_ROW_53240" localSheetId="0" hidden="1">Sheet1!$D$5</definedName>
    <definedName name="QB_ROW_55240" localSheetId="0" hidden="1">Sheet1!$D$22</definedName>
    <definedName name="QB_ROW_57240" localSheetId="0" hidden="1">Sheet1!$D$11</definedName>
    <definedName name="QB_ROW_59240" localSheetId="0" hidden="1">Sheet1!$D$14</definedName>
    <definedName name="QB_ROW_60240" localSheetId="0" hidden="1">Sheet1!$D$19</definedName>
    <definedName name="QB_ROW_65240" localSheetId="0" hidden="1">Sheet1!$D$12</definedName>
    <definedName name="QB_ROW_66240" localSheetId="0" hidden="1">Sheet1!$D$28</definedName>
    <definedName name="QB_ROW_68240" localSheetId="0" hidden="1">Sheet1!$D$31</definedName>
    <definedName name="QB_ROW_69250" localSheetId="0" hidden="1">Sheet1!$E$35</definedName>
    <definedName name="QB_ROW_73240" localSheetId="0" hidden="1">Sheet1!$D$26</definedName>
    <definedName name="QB_ROW_8240" localSheetId="0" hidden="1">Sheet1!$D$21</definedName>
    <definedName name="QB_ROW_86321" localSheetId="0" hidden="1">Sheet1!$B$16</definedName>
    <definedName name="QBCANSUPPORTUPDATE" localSheetId="0">TRUE</definedName>
    <definedName name="QBCOMPANYFILENAME" localSheetId="0">"C:\Users\Public\Documents\Intuit\QuickBooks\Company Files\Panorama Land Owners Association, Inc  8-26.qbw"</definedName>
    <definedName name="QBENDDATE" localSheetId="0">20231231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"fda9622fb6fb44f39c0e12d09eb23793"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6</definedName>
    <definedName name="QBSTARTDATE" localSheetId="0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8" i="1" l="1"/>
  <c r="AE23" i="1"/>
  <c r="AC43" i="1"/>
  <c r="AC44" i="1" s="1"/>
  <c r="AA43" i="1"/>
  <c r="AA44" i="1" s="1"/>
  <c r="Y43" i="1"/>
  <c r="Y44" i="1" s="1"/>
  <c r="W43" i="1"/>
  <c r="W44" i="1" s="1"/>
  <c r="U43" i="1"/>
  <c r="U44" i="1" s="1"/>
  <c r="S43" i="1"/>
  <c r="S44" i="1" s="1"/>
  <c r="Q43" i="1"/>
  <c r="Q44" i="1" s="1"/>
  <c r="O43" i="1"/>
  <c r="O44" i="1" s="1"/>
  <c r="M43" i="1"/>
  <c r="M44" i="1" s="1"/>
  <c r="K43" i="1"/>
  <c r="K44" i="1" s="1"/>
  <c r="I43" i="1"/>
  <c r="I44" i="1" s="1"/>
  <c r="G43" i="1"/>
  <c r="AE42" i="1"/>
  <c r="AC37" i="1"/>
  <c r="AC38" i="1" s="1"/>
  <c r="AA37" i="1"/>
  <c r="AA38" i="1" s="1"/>
  <c r="Y37" i="1"/>
  <c r="Y38" i="1" s="1"/>
  <c r="W37" i="1"/>
  <c r="W38" i="1" s="1"/>
  <c r="U37" i="1"/>
  <c r="U38" i="1" s="1"/>
  <c r="S37" i="1"/>
  <c r="S38" i="1" s="1"/>
  <c r="Q37" i="1"/>
  <c r="Q38" i="1" s="1"/>
  <c r="O37" i="1"/>
  <c r="O38" i="1" s="1"/>
  <c r="M37" i="1"/>
  <c r="M38" i="1" s="1"/>
  <c r="K37" i="1"/>
  <c r="K38" i="1" s="1"/>
  <c r="I37" i="1"/>
  <c r="I38" i="1" s="1"/>
  <c r="G37" i="1"/>
  <c r="G38" i="1" s="1"/>
  <c r="AE36" i="1"/>
  <c r="AE35" i="1"/>
  <c r="AE34" i="1"/>
  <c r="AE33" i="1"/>
  <c r="AE31" i="1"/>
  <c r="AE30" i="1"/>
  <c r="AE29" i="1"/>
  <c r="AE28" i="1"/>
  <c r="AE27" i="1"/>
  <c r="AE26" i="1"/>
  <c r="AE25" i="1"/>
  <c r="AE24" i="1"/>
  <c r="AE22" i="1"/>
  <c r="AE21" i="1"/>
  <c r="AE20" i="1"/>
  <c r="AE19" i="1"/>
  <c r="AE18" i="1"/>
  <c r="AC15" i="1"/>
  <c r="AC16" i="1" s="1"/>
  <c r="AA15" i="1"/>
  <c r="AA16" i="1" s="1"/>
  <c r="Y15" i="1"/>
  <c r="Y16" i="1" s="1"/>
  <c r="W15" i="1"/>
  <c r="W16" i="1" s="1"/>
  <c r="U15" i="1"/>
  <c r="U16" i="1" s="1"/>
  <c r="S15" i="1"/>
  <c r="S16" i="1" s="1"/>
  <c r="Q15" i="1"/>
  <c r="Q16" i="1" s="1"/>
  <c r="O15" i="1"/>
  <c r="O16" i="1" s="1"/>
  <c r="M15" i="1"/>
  <c r="M16" i="1" s="1"/>
  <c r="K15" i="1"/>
  <c r="K16" i="1" s="1"/>
  <c r="I15" i="1"/>
  <c r="I16" i="1" s="1"/>
  <c r="G15" i="1"/>
  <c r="G16" i="1" s="1"/>
  <c r="AE14" i="1"/>
  <c r="AE13" i="1"/>
  <c r="AE12" i="1"/>
  <c r="AE11" i="1"/>
  <c r="AE10" i="1"/>
  <c r="AE9" i="1"/>
  <c r="AE8" i="1"/>
  <c r="AE7" i="1"/>
  <c r="AE6" i="1"/>
  <c r="AE5" i="1"/>
  <c r="U39" i="1" l="1"/>
  <c r="U45" i="1" s="1"/>
  <c r="AE37" i="1"/>
  <c r="AE43" i="1"/>
  <c r="S39" i="1"/>
  <c r="S45" i="1" s="1"/>
  <c r="G44" i="1"/>
  <c r="AE44" i="1" s="1"/>
  <c r="AC39" i="1"/>
  <c r="AC45" i="1" s="1"/>
  <c r="M39" i="1"/>
  <c r="M45" i="1" s="1"/>
  <c r="O39" i="1"/>
  <c r="O45" i="1" s="1"/>
  <c r="Q39" i="1"/>
  <c r="Q45" i="1" s="1"/>
  <c r="G39" i="1"/>
  <c r="AE16" i="1"/>
  <c r="Y39" i="1"/>
  <c r="Y45" i="1" s="1"/>
  <c r="K39" i="1"/>
  <c r="K45" i="1" s="1"/>
  <c r="W39" i="1"/>
  <c r="W45" i="1" s="1"/>
  <c r="AA39" i="1"/>
  <c r="AA45" i="1" s="1"/>
  <c r="AE15" i="1"/>
  <c r="AE38" i="1"/>
  <c r="I39" i="1"/>
  <c r="G45" i="1" l="1"/>
  <c r="G51" i="1" s="1"/>
  <c r="I45" i="1"/>
  <c r="AE45" i="1" s="1"/>
  <c r="AE39" i="1"/>
  <c r="I51" i="1" l="1"/>
  <c r="K51" i="1" s="1"/>
  <c r="M51" i="1" s="1"/>
  <c r="O51" i="1" s="1"/>
  <c r="Q51" i="1" s="1"/>
  <c r="S51" i="1" s="1"/>
  <c r="U51" i="1" s="1"/>
  <c r="W51" i="1" s="1"/>
  <c r="Y51" i="1" s="1"/>
  <c r="AA51" i="1" s="1"/>
  <c r="AC51" i="1" s="1"/>
</calcChain>
</file>

<file path=xl/sharedStrings.xml><?xml version="1.0" encoding="utf-8"?>
<sst xmlns="http://schemas.openxmlformats.org/spreadsheetml/2006/main" count="61" uniqueCount="61">
  <si>
    <t>TOTAL</t>
  </si>
  <si>
    <t>Jan 23</t>
  </si>
  <si>
    <t>Feb 23</t>
  </si>
  <si>
    <t>Mar 23</t>
  </si>
  <si>
    <t>Apr 23</t>
  </si>
  <si>
    <t>May 23</t>
  </si>
  <si>
    <t>Jun 23</t>
  </si>
  <si>
    <t>Jul 23</t>
  </si>
  <si>
    <t>Aug 23</t>
  </si>
  <si>
    <t>Sep 23</t>
  </si>
  <si>
    <t>Oct 23</t>
  </si>
  <si>
    <t>Nov 23</t>
  </si>
  <si>
    <t>Dec 23</t>
  </si>
  <si>
    <t>Jan - Dec 23</t>
  </si>
  <si>
    <t>Ordinary Income/Expense</t>
  </si>
  <si>
    <t>Income</t>
  </si>
  <si>
    <t>Clubhouse Rental</t>
  </si>
  <si>
    <t>Decals</t>
  </si>
  <si>
    <t>Donations</t>
  </si>
  <si>
    <t>Homeowner Dues</t>
  </si>
  <si>
    <t>Late Fees</t>
  </si>
  <si>
    <t>Mowing</t>
  </si>
  <si>
    <t>Park Camping Fees</t>
  </si>
  <si>
    <t>Park Event Fund Raisers</t>
  </si>
  <si>
    <t>Park Keys</t>
  </si>
  <si>
    <t>Re-Sale Certificates</t>
  </si>
  <si>
    <t>Total Income</t>
  </si>
  <si>
    <t>Gross Profit</t>
  </si>
  <si>
    <t>Expense</t>
  </si>
  <si>
    <t>Attorney Fees</t>
  </si>
  <si>
    <t>Bank Expense</t>
  </si>
  <si>
    <t>Cleaning Supplies</t>
  </si>
  <si>
    <t>Computer and Internet Expenses</t>
  </si>
  <si>
    <t>Filing Fees - Court</t>
  </si>
  <si>
    <t>Insurance Expense</t>
  </si>
  <si>
    <t>Landscaping / Mowing / Trees</t>
  </si>
  <si>
    <t>Merchant deposit fees</t>
  </si>
  <si>
    <t>Office Supplies</t>
  </si>
  <si>
    <t>Park Expense</t>
  </si>
  <si>
    <t>Postage and Delivery</t>
  </si>
  <si>
    <t>Repairs and Maintenance</t>
  </si>
  <si>
    <t>Road Repair</t>
  </si>
  <si>
    <t>Utilities</t>
  </si>
  <si>
    <t>Electric</t>
  </si>
  <si>
    <t>Garbage Expense</t>
  </si>
  <si>
    <t>SRA Leaseback</t>
  </si>
  <si>
    <t>Water</t>
  </si>
  <si>
    <t>Total Utilities</t>
  </si>
  <si>
    <t>Total Expense</t>
  </si>
  <si>
    <t>Net Ordinary Income</t>
  </si>
  <si>
    <t>Other Income/Expense</t>
  </si>
  <si>
    <t>Other Expense</t>
  </si>
  <si>
    <t>Tax Preparation Expense</t>
  </si>
  <si>
    <t>Total Other Expense</t>
  </si>
  <si>
    <t>Net Other Income</t>
  </si>
  <si>
    <t>Net Income</t>
  </si>
  <si>
    <t>Fund Raising Expense</t>
  </si>
  <si>
    <t>Surplus from Last Year</t>
  </si>
  <si>
    <t>Surplus for Next Year</t>
  </si>
  <si>
    <t>Bank Balance 12/31/22</t>
  </si>
  <si>
    <t>2023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</si>
</sst>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2" borderId="4" xfId="0" applyNumberFormat="1" applyFont="1" applyFill="1" applyBorder="1"/>
    <xf numFmtId="3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22860</xdr:colOff>
          <xdr:row>0</xdr:row>
          <xdr:rowOff>152400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22860</xdr:colOff>
          <xdr:row>0</xdr:row>
          <xdr:rowOff>152400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1F136-2002-4CFA-831F-25E64F583B1F}">
  <sheetPr codeName="Sheet1"/>
  <dimension ref="A1:AE52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AK41" sqref="AK41"/>
    </sheetView>
  </sheetViews>
  <sheetFormatPr defaultRowHeight="14.4" outlineLevelRow="1" outlineLevelCol="1" x14ac:dyDescent="0.3"/>
  <cols>
    <col min="1" max="5" width="3" style="10" customWidth="1"/>
    <col min="6" max="6" width="20.88671875" style="10" customWidth="1"/>
    <col min="7" max="7" width="9.88671875" hidden="1" customWidth="1" outlineLevel="1"/>
    <col min="8" max="8" width="2.33203125" hidden="1" customWidth="1" outlineLevel="1"/>
    <col min="9" max="9" width="9.88671875" hidden="1" customWidth="1" outlineLevel="1"/>
    <col min="10" max="10" width="2.33203125" hidden="1" customWidth="1" outlineLevel="1"/>
    <col min="11" max="11" width="9.88671875" hidden="1" customWidth="1" outlineLevel="1"/>
    <col min="12" max="12" width="2.33203125" hidden="1" customWidth="1" outlineLevel="1"/>
    <col min="13" max="13" width="9.88671875" hidden="1" customWidth="1" outlineLevel="1"/>
    <col min="14" max="14" width="2.33203125" hidden="1" customWidth="1" outlineLevel="1"/>
    <col min="15" max="15" width="9.88671875" hidden="1" customWidth="1" outlineLevel="1"/>
    <col min="16" max="16" width="2.33203125" hidden="1" customWidth="1" outlineLevel="1"/>
    <col min="17" max="17" width="9.88671875" hidden="1" customWidth="1" outlineLevel="1"/>
    <col min="18" max="18" width="2.33203125" hidden="1" customWidth="1" outlineLevel="1"/>
    <col min="19" max="19" width="9.88671875" hidden="1" customWidth="1" outlineLevel="1"/>
    <col min="20" max="20" width="2.33203125" hidden="1" customWidth="1" outlineLevel="1"/>
    <col min="21" max="21" width="8.88671875" hidden="1" customWidth="1" outlineLevel="1"/>
    <col min="22" max="22" width="2.33203125" hidden="1" customWidth="1" outlineLevel="1"/>
    <col min="23" max="23" width="8.88671875" hidden="1" customWidth="1" outlineLevel="1"/>
    <col min="24" max="24" width="2.33203125" hidden="1" customWidth="1" outlineLevel="1"/>
    <col min="25" max="25" width="8.88671875" hidden="1" customWidth="1" outlineLevel="1"/>
    <col min="26" max="26" width="2.33203125" hidden="1" customWidth="1" outlineLevel="1"/>
    <col min="27" max="27" width="8.88671875" hidden="1" customWidth="1" outlineLevel="1"/>
    <col min="28" max="28" width="2.33203125" hidden="1" customWidth="1" outlineLevel="1"/>
    <col min="29" max="29" width="8.88671875" hidden="1" customWidth="1" outlineLevel="1"/>
    <col min="30" max="30" width="2.33203125" customWidth="1" collapsed="1"/>
    <col min="31" max="31" width="10.109375" bestFit="1" customWidth="1"/>
  </cols>
  <sheetData>
    <row r="1" spans="1:31" ht="15" thickBot="1" x14ac:dyDescent="0.35">
      <c r="A1" s="2"/>
      <c r="C1" s="2"/>
      <c r="D1" s="2"/>
      <c r="E1" s="2"/>
      <c r="F1" s="2"/>
      <c r="G1" s="3"/>
      <c r="H1" s="1"/>
      <c r="I1" s="3"/>
      <c r="J1" s="1"/>
      <c r="K1" s="3"/>
      <c r="L1" s="1"/>
      <c r="M1" s="3"/>
      <c r="N1" s="1"/>
      <c r="O1" s="3"/>
      <c r="P1" s="1"/>
      <c r="Q1" s="3"/>
      <c r="R1" s="1"/>
      <c r="S1" s="3"/>
      <c r="T1" s="1"/>
      <c r="U1" s="3"/>
      <c r="V1" s="1"/>
      <c r="W1" s="3"/>
      <c r="X1" s="1"/>
      <c r="Y1" s="3"/>
      <c r="Z1" s="1"/>
      <c r="AA1" s="3"/>
      <c r="AB1" s="1"/>
      <c r="AC1" s="3"/>
      <c r="AD1" s="1"/>
      <c r="AE1" s="4" t="s">
        <v>0</v>
      </c>
    </row>
    <row r="2" spans="1:31" s="14" customFormat="1" ht="15.6" thickTop="1" thickBot="1" x14ac:dyDescent="0.35">
      <c r="A2" s="11"/>
      <c r="B2" s="2" t="s">
        <v>60</v>
      </c>
      <c r="C2" s="11"/>
      <c r="D2" s="11"/>
      <c r="E2" s="11"/>
      <c r="F2" s="11"/>
      <c r="G2" s="12" t="s">
        <v>1</v>
      </c>
      <c r="H2" s="13"/>
      <c r="I2" s="12" t="s">
        <v>2</v>
      </c>
      <c r="J2" s="13"/>
      <c r="K2" s="12" t="s">
        <v>3</v>
      </c>
      <c r="L2" s="13"/>
      <c r="M2" s="12" t="s">
        <v>4</v>
      </c>
      <c r="N2" s="13"/>
      <c r="O2" s="12" t="s">
        <v>5</v>
      </c>
      <c r="P2" s="13"/>
      <c r="Q2" s="12" t="s">
        <v>6</v>
      </c>
      <c r="R2" s="13"/>
      <c r="S2" s="12" t="s">
        <v>7</v>
      </c>
      <c r="T2" s="13"/>
      <c r="U2" s="12" t="s">
        <v>8</v>
      </c>
      <c r="V2" s="13"/>
      <c r="W2" s="12" t="s">
        <v>9</v>
      </c>
      <c r="X2" s="13"/>
      <c r="Y2" s="12" t="s">
        <v>10</v>
      </c>
      <c r="Z2" s="13"/>
      <c r="AA2" s="12" t="s">
        <v>11</v>
      </c>
      <c r="AB2" s="13"/>
      <c r="AC2" s="12" t="s">
        <v>12</v>
      </c>
      <c r="AD2" s="13"/>
      <c r="AE2" s="12" t="s">
        <v>13</v>
      </c>
    </row>
    <row r="3" spans="1:31" ht="15" thickTop="1" x14ac:dyDescent="0.3">
      <c r="A3" s="2"/>
      <c r="B3" s="2" t="s">
        <v>14</v>
      </c>
      <c r="C3" s="2"/>
      <c r="D3" s="2"/>
      <c r="E3" s="2"/>
      <c r="F3" s="2"/>
      <c r="G3" s="5"/>
      <c r="H3" s="6"/>
      <c r="I3" s="5"/>
      <c r="J3" s="6"/>
      <c r="K3" s="5"/>
      <c r="L3" s="6"/>
      <c r="M3" s="5"/>
      <c r="N3" s="6"/>
      <c r="O3" s="5"/>
      <c r="P3" s="6"/>
      <c r="Q3" s="5"/>
      <c r="R3" s="6"/>
      <c r="S3" s="5"/>
      <c r="T3" s="6"/>
      <c r="U3" s="5"/>
      <c r="V3" s="6"/>
      <c r="W3" s="5"/>
      <c r="X3" s="6"/>
      <c r="Y3" s="5"/>
      <c r="Z3" s="6"/>
      <c r="AA3" s="5"/>
      <c r="AB3" s="6"/>
      <c r="AC3" s="5"/>
      <c r="AD3" s="6"/>
      <c r="AE3" s="5"/>
    </row>
    <row r="4" spans="1:31" x14ac:dyDescent="0.3">
      <c r="A4" s="2"/>
      <c r="B4" s="2"/>
      <c r="C4" s="2" t="s">
        <v>15</v>
      </c>
      <c r="D4" s="2"/>
      <c r="E4" s="2"/>
      <c r="G4" s="5"/>
      <c r="H4" s="6"/>
      <c r="I4" s="5"/>
      <c r="J4" s="6"/>
      <c r="K4" s="5"/>
      <c r="L4" s="6"/>
      <c r="M4" s="5"/>
      <c r="N4" s="6"/>
      <c r="O4" s="5"/>
      <c r="P4" s="6"/>
      <c r="Q4" s="5"/>
      <c r="R4" s="6"/>
      <c r="S4" s="5"/>
      <c r="T4" s="6"/>
      <c r="U4" s="5"/>
      <c r="V4" s="6"/>
      <c r="W4" s="5"/>
      <c r="X4" s="6"/>
      <c r="Y4" s="5"/>
      <c r="Z4" s="6"/>
      <c r="AA4" s="5"/>
      <c r="AB4" s="6"/>
      <c r="AC4" s="5"/>
      <c r="AD4" s="6"/>
      <c r="AE4" s="5"/>
    </row>
    <row r="5" spans="1:31" x14ac:dyDescent="0.3">
      <c r="A5" s="2"/>
      <c r="B5" s="2"/>
      <c r="C5" s="2"/>
      <c r="D5" s="2" t="s">
        <v>16</v>
      </c>
      <c r="E5" s="2"/>
      <c r="G5" s="5">
        <v>0</v>
      </c>
      <c r="H5" s="6"/>
      <c r="I5" s="5">
        <v>0</v>
      </c>
      <c r="J5" s="6"/>
      <c r="K5" s="5">
        <v>0</v>
      </c>
      <c r="L5" s="6"/>
      <c r="M5" s="5">
        <v>50</v>
      </c>
      <c r="N5" s="6"/>
      <c r="O5" s="5">
        <v>50</v>
      </c>
      <c r="P5" s="6"/>
      <c r="Q5" s="5">
        <v>50</v>
      </c>
      <c r="R5" s="6"/>
      <c r="S5" s="5">
        <v>50</v>
      </c>
      <c r="T5" s="6"/>
      <c r="U5" s="5">
        <v>50</v>
      </c>
      <c r="V5" s="6"/>
      <c r="W5" s="5">
        <v>50</v>
      </c>
      <c r="X5" s="6"/>
      <c r="Y5" s="5">
        <v>0</v>
      </c>
      <c r="Z5" s="6"/>
      <c r="AA5" s="5">
        <v>0</v>
      </c>
      <c r="AB5" s="6"/>
      <c r="AC5" s="5">
        <v>0</v>
      </c>
      <c r="AD5" s="6"/>
      <c r="AE5" s="5">
        <f t="shared" ref="AE5:AE16" si="0">ROUND(SUM(G5:AC5),5)</f>
        <v>300</v>
      </c>
    </row>
    <row r="6" spans="1:31" x14ac:dyDescent="0.3">
      <c r="A6" s="2"/>
      <c r="B6" s="2"/>
      <c r="C6" s="2"/>
      <c r="D6" s="2" t="s">
        <v>17</v>
      </c>
      <c r="E6" s="2"/>
      <c r="G6" s="5">
        <v>80</v>
      </c>
      <c r="H6" s="6"/>
      <c r="I6" s="5">
        <v>85</v>
      </c>
      <c r="J6" s="6"/>
      <c r="K6" s="5">
        <v>85</v>
      </c>
      <c r="L6" s="6"/>
      <c r="M6" s="5">
        <v>70</v>
      </c>
      <c r="N6" s="6"/>
      <c r="O6" s="5">
        <v>30</v>
      </c>
      <c r="P6" s="6"/>
      <c r="Q6" s="5">
        <v>10</v>
      </c>
      <c r="R6" s="6"/>
      <c r="S6" s="5">
        <v>10</v>
      </c>
      <c r="T6" s="6"/>
      <c r="U6" s="5">
        <v>0</v>
      </c>
      <c r="V6" s="6"/>
      <c r="W6" s="5">
        <v>0</v>
      </c>
      <c r="X6" s="6"/>
      <c r="Y6" s="5">
        <v>0</v>
      </c>
      <c r="Z6" s="6"/>
      <c r="AA6" s="5">
        <v>0</v>
      </c>
      <c r="AB6" s="6"/>
      <c r="AC6" s="5">
        <v>0</v>
      </c>
      <c r="AD6" s="6"/>
      <c r="AE6" s="5">
        <f t="shared" si="0"/>
        <v>370</v>
      </c>
    </row>
    <row r="7" spans="1:31" x14ac:dyDescent="0.3">
      <c r="A7" s="2"/>
      <c r="B7" s="2"/>
      <c r="C7" s="2"/>
      <c r="D7" s="2" t="s">
        <v>18</v>
      </c>
      <c r="E7" s="2"/>
      <c r="G7" s="5">
        <v>25</v>
      </c>
      <c r="H7" s="6"/>
      <c r="I7" s="5">
        <v>25</v>
      </c>
      <c r="J7" s="6"/>
      <c r="K7" s="5">
        <v>25</v>
      </c>
      <c r="L7" s="6"/>
      <c r="M7" s="5">
        <v>25</v>
      </c>
      <c r="N7" s="6"/>
      <c r="O7" s="5">
        <v>25</v>
      </c>
      <c r="P7" s="6"/>
      <c r="Q7" s="5">
        <v>25</v>
      </c>
      <c r="R7" s="6"/>
      <c r="S7" s="5">
        <v>25</v>
      </c>
      <c r="T7" s="6"/>
      <c r="U7" s="5">
        <v>25</v>
      </c>
      <c r="V7" s="6"/>
      <c r="W7" s="5">
        <v>25</v>
      </c>
      <c r="X7" s="6"/>
      <c r="Y7" s="5">
        <v>25</v>
      </c>
      <c r="Z7" s="6"/>
      <c r="AA7" s="5">
        <v>25</v>
      </c>
      <c r="AB7" s="6"/>
      <c r="AC7" s="5">
        <v>25</v>
      </c>
      <c r="AD7" s="6"/>
      <c r="AE7" s="5">
        <f t="shared" si="0"/>
        <v>300</v>
      </c>
    </row>
    <row r="8" spans="1:31" x14ac:dyDescent="0.3">
      <c r="A8" s="2"/>
      <c r="B8" s="2"/>
      <c r="C8" s="2"/>
      <c r="D8" s="2" t="s">
        <v>19</v>
      </c>
      <c r="E8" s="2"/>
      <c r="G8" s="5">
        <v>8270</v>
      </c>
      <c r="H8" s="6"/>
      <c r="I8" s="5">
        <v>8250</v>
      </c>
      <c r="J8" s="6"/>
      <c r="K8" s="5">
        <v>8250</v>
      </c>
      <c r="L8" s="6"/>
      <c r="M8" s="5">
        <v>200</v>
      </c>
      <c r="N8" s="6"/>
      <c r="O8" s="5">
        <v>200</v>
      </c>
      <c r="P8" s="6"/>
      <c r="Q8" s="5">
        <v>200</v>
      </c>
      <c r="R8" s="6"/>
      <c r="S8" s="5">
        <v>200</v>
      </c>
      <c r="T8" s="6"/>
      <c r="U8" s="5">
        <v>200</v>
      </c>
      <c r="V8" s="6"/>
      <c r="W8" s="5">
        <v>200</v>
      </c>
      <c r="X8" s="6"/>
      <c r="Y8" s="5">
        <v>200</v>
      </c>
      <c r="Z8" s="6"/>
      <c r="AA8" s="5">
        <v>200</v>
      </c>
      <c r="AB8" s="6"/>
      <c r="AC8" s="5">
        <v>200</v>
      </c>
      <c r="AD8" s="6"/>
      <c r="AE8" s="5">
        <f t="shared" si="0"/>
        <v>26570</v>
      </c>
    </row>
    <row r="9" spans="1:31" x14ac:dyDescent="0.3">
      <c r="A9" s="2"/>
      <c r="B9" s="2"/>
      <c r="C9" s="2"/>
      <c r="D9" s="2" t="s">
        <v>20</v>
      </c>
      <c r="E9" s="2"/>
      <c r="G9" s="5">
        <v>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0</v>
      </c>
      <c r="P9" s="6"/>
      <c r="Q9" s="5">
        <v>0</v>
      </c>
      <c r="R9" s="6"/>
      <c r="S9" s="5">
        <v>0</v>
      </c>
      <c r="T9" s="6"/>
      <c r="U9" s="5">
        <v>0</v>
      </c>
      <c r="V9" s="6"/>
      <c r="W9" s="5">
        <v>0</v>
      </c>
      <c r="X9" s="6"/>
      <c r="Y9" s="5">
        <v>0</v>
      </c>
      <c r="Z9" s="6"/>
      <c r="AA9" s="5">
        <v>0</v>
      </c>
      <c r="AB9" s="6"/>
      <c r="AC9" s="5">
        <v>0</v>
      </c>
      <c r="AD9" s="6"/>
      <c r="AE9" s="5">
        <f t="shared" si="0"/>
        <v>0</v>
      </c>
    </row>
    <row r="10" spans="1:31" x14ac:dyDescent="0.3">
      <c r="A10" s="2"/>
      <c r="B10" s="2"/>
      <c r="C10" s="2"/>
      <c r="D10" s="2" t="s">
        <v>21</v>
      </c>
      <c r="E10" s="2"/>
      <c r="G10" s="5">
        <v>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100</v>
      </c>
      <c r="P10" s="6"/>
      <c r="Q10" s="5">
        <v>100</v>
      </c>
      <c r="R10" s="6"/>
      <c r="S10" s="5">
        <v>100</v>
      </c>
      <c r="T10" s="6"/>
      <c r="U10" s="5">
        <v>100</v>
      </c>
      <c r="V10" s="6"/>
      <c r="W10" s="5">
        <v>0</v>
      </c>
      <c r="X10" s="6"/>
      <c r="Y10" s="5">
        <v>0</v>
      </c>
      <c r="Z10" s="6"/>
      <c r="AA10" s="5">
        <v>0</v>
      </c>
      <c r="AB10" s="6"/>
      <c r="AC10" s="5">
        <v>0</v>
      </c>
      <c r="AD10" s="6"/>
      <c r="AE10" s="5">
        <f t="shared" si="0"/>
        <v>400</v>
      </c>
    </row>
    <row r="11" spans="1:31" x14ac:dyDescent="0.3">
      <c r="A11" s="2"/>
      <c r="B11" s="2"/>
      <c r="C11" s="2"/>
      <c r="D11" s="2" t="s">
        <v>22</v>
      </c>
      <c r="E11" s="2"/>
      <c r="G11" s="5">
        <v>0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50</v>
      </c>
      <c r="P11" s="6"/>
      <c r="Q11" s="5">
        <v>50</v>
      </c>
      <c r="R11" s="6"/>
      <c r="S11" s="5">
        <v>50</v>
      </c>
      <c r="T11" s="6"/>
      <c r="U11" s="5">
        <v>50</v>
      </c>
      <c r="V11" s="6"/>
      <c r="W11" s="5">
        <v>0</v>
      </c>
      <c r="X11" s="6"/>
      <c r="Y11" s="5">
        <v>0</v>
      </c>
      <c r="Z11" s="6"/>
      <c r="AA11" s="5">
        <v>0</v>
      </c>
      <c r="AB11" s="6"/>
      <c r="AC11" s="5">
        <v>0</v>
      </c>
      <c r="AD11" s="6"/>
      <c r="AE11" s="5">
        <f t="shared" si="0"/>
        <v>200</v>
      </c>
    </row>
    <row r="12" spans="1:31" x14ac:dyDescent="0.3">
      <c r="A12" s="2"/>
      <c r="B12" s="2"/>
      <c r="C12" s="2"/>
      <c r="D12" s="2" t="s">
        <v>23</v>
      </c>
      <c r="E12" s="2"/>
      <c r="G12" s="5">
        <v>0</v>
      </c>
      <c r="H12" s="6"/>
      <c r="I12" s="5">
        <v>0</v>
      </c>
      <c r="J12" s="6"/>
      <c r="K12" s="5">
        <v>0</v>
      </c>
      <c r="L12" s="6"/>
      <c r="M12" s="5">
        <v>500</v>
      </c>
      <c r="N12" s="6"/>
      <c r="O12" s="5">
        <v>0</v>
      </c>
      <c r="P12" s="6"/>
      <c r="Q12" s="5">
        <v>0</v>
      </c>
      <c r="R12" s="6"/>
      <c r="S12" s="5">
        <v>500</v>
      </c>
      <c r="T12" s="6"/>
      <c r="U12" s="5">
        <v>0</v>
      </c>
      <c r="V12" s="6"/>
      <c r="W12" s="5">
        <v>0</v>
      </c>
      <c r="X12" s="6"/>
      <c r="Y12" s="5">
        <v>500</v>
      </c>
      <c r="Z12" s="6"/>
      <c r="AA12" s="5">
        <v>0</v>
      </c>
      <c r="AB12" s="6"/>
      <c r="AC12" s="5">
        <v>0</v>
      </c>
      <c r="AD12" s="6"/>
      <c r="AE12" s="5">
        <f t="shared" si="0"/>
        <v>1500</v>
      </c>
    </row>
    <row r="13" spans="1:31" x14ac:dyDescent="0.3">
      <c r="A13" s="2"/>
      <c r="B13" s="2"/>
      <c r="C13" s="2"/>
      <c r="D13" s="2" t="s">
        <v>24</v>
      </c>
      <c r="E13" s="2"/>
      <c r="G13" s="5">
        <v>0</v>
      </c>
      <c r="H13" s="6"/>
      <c r="I13" s="5">
        <v>0</v>
      </c>
      <c r="J13" s="6"/>
      <c r="K13" s="5">
        <v>0</v>
      </c>
      <c r="L13" s="6"/>
      <c r="M13" s="5">
        <v>0</v>
      </c>
      <c r="N13" s="6"/>
      <c r="O13" s="5">
        <v>0</v>
      </c>
      <c r="P13" s="6"/>
      <c r="Q13" s="5">
        <v>0</v>
      </c>
      <c r="R13" s="6"/>
      <c r="S13" s="5">
        <v>0</v>
      </c>
      <c r="T13" s="6"/>
      <c r="U13" s="5">
        <v>0</v>
      </c>
      <c r="V13" s="6"/>
      <c r="W13" s="5">
        <v>0</v>
      </c>
      <c r="X13" s="6"/>
      <c r="Y13" s="5">
        <v>0</v>
      </c>
      <c r="Z13" s="6"/>
      <c r="AA13" s="5">
        <v>0</v>
      </c>
      <c r="AB13" s="6"/>
      <c r="AC13" s="5">
        <v>0</v>
      </c>
      <c r="AD13" s="6"/>
      <c r="AE13" s="5">
        <f t="shared" si="0"/>
        <v>0</v>
      </c>
    </row>
    <row r="14" spans="1:31" ht="15" thickBot="1" x14ac:dyDescent="0.35">
      <c r="A14" s="2"/>
      <c r="B14" s="2"/>
      <c r="C14" s="2"/>
      <c r="D14" s="2" t="s">
        <v>25</v>
      </c>
      <c r="E14" s="2"/>
      <c r="G14" s="5">
        <v>75</v>
      </c>
      <c r="H14" s="6"/>
      <c r="I14" s="5">
        <v>0</v>
      </c>
      <c r="J14" s="6"/>
      <c r="K14" s="5">
        <v>75</v>
      </c>
      <c r="L14" s="6"/>
      <c r="M14" s="5">
        <v>0</v>
      </c>
      <c r="N14" s="6"/>
      <c r="O14" s="5">
        <v>75</v>
      </c>
      <c r="P14" s="6"/>
      <c r="Q14" s="5">
        <v>0</v>
      </c>
      <c r="R14" s="6"/>
      <c r="S14" s="5">
        <v>75</v>
      </c>
      <c r="T14" s="6"/>
      <c r="U14" s="5">
        <v>0</v>
      </c>
      <c r="V14" s="6"/>
      <c r="W14" s="5">
        <v>75</v>
      </c>
      <c r="X14" s="6"/>
      <c r="Y14" s="5">
        <v>0</v>
      </c>
      <c r="Z14" s="6"/>
      <c r="AA14" s="5">
        <v>75</v>
      </c>
      <c r="AB14" s="6"/>
      <c r="AC14" s="5">
        <v>0</v>
      </c>
      <c r="AD14" s="6"/>
      <c r="AE14" s="5">
        <f t="shared" si="0"/>
        <v>450</v>
      </c>
    </row>
    <row r="15" spans="1:31" ht="15" thickBot="1" x14ac:dyDescent="0.35">
      <c r="A15" s="2"/>
      <c r="B15" s="2"/>
      <c r="C15" s="2" t="s">
        <v>26</v>
      </c>
      <c r="D15" s="2"/>
      <c r="E15" s="2"/>
      <c r="G15" s="7">
        <f>ROUND(SUM(G4:G14),5)</f>
        <v>8450</v>
      </c>
      <c r="H15" s="6"/>
      <c r="I15" s="7">
        <f>ROUND(SUM(I4:I14),5)</f>
        <v>8360</v>
      </c>
      <c r="J15" s="6"/>
      <c r="K15" s="7">
        <f>ROUND(SUM(K4:K14),5)</f>
        <v>8435</v>
      </c>
      <c r="L15" s="6"/>
      <c r="M15" s="7">
        <f>ROUND(SUM(M4:M14),5)</f>
        <v>845</v>
      </c>
      <c r="N15" s="6"/>
      <c r="O15" s="7">
        <f>ROUND(SUM(O4:O14),5)</f>
        <v>530</v>
      </c>
      <c r="P15" s="6"/>
      <c r="Q15" s="7">
        <f>ROUND(SUM(Q4:Q14),5)</f>
        <v>435</v>
      </c>
      <c r="R15" s="6"/>
      <c r="S15" s="7">
        <f>ROUND(SUM(S4:S14),5)</f>
        <v>1010</v>
      </c>
      <c r="T15" s="6"/>
      <c r="U15" s="7">
        <f>ROUND(SUM(U4:U14),5)</f>
        <v>425</v>
      </c>
      <c r="V15" s="6"/>
      <c r="W15" s="7">
        <f>ROUND(SUM(W4:W14),5)</f>
        <v>350</v>
      </c>
      <c r="X15" s="6"/>
      <c r="Y15" s="7">
        <f>ROUND(SUM(Y4:Y14),5)</f>
        <v>725</v>
      </c>
      <c r="Z15" s="6"/>
      <c r="AA15" s="7">
        <f>ROUND(SUM(AA4:AA14),5)</f>
        <v>300</v>
      </c>
      <c r="AB15" s="6"/>
      <c r="AC15" s="7">
        <f>ROUND(SUM(AC4:AC14),5)</f>
        <v>225</v>
      </c>
      <c r="AD15" s="6"/>
      <c r="AE15" s="7">
        <f t="shared" si="0"/>
        <v>30090</v>
      </c>
    </row>
    <row r="16" spans="1:31" x14ac:dyDescent="0.3">
      <c r="A16" s="2"/>
      <c r="B16" s="2" t="s">
        <v>27</v>
      </c>
      <c r="C16" s="2"/>
      <c r="D16" s="2"/>
      <c r="E16" s="2"/>
      <c r="G16" s="5">
        <f>G15</f>
        <v>8450</v>
      </c>
      <c r="H16" s="6"/>
      <c r="I16" s="5">
        <f>I15</f>
        <v>8360</v>
      </c>
      <c r="J16" s="6"/>
      <c r="K16" s="5">
        <f>K15</f>
        <v>8435</v>
      </c>
      <c r="L16" s="6"/>
      <c r="M16" s="5">
        <f>M15</f>
        <v>845</v>
      </c>
      <c r="N16" s="6"/>
      <c r="O16" s="5">
        <f>O15</f>
        <v>530</v>
      </c>
      <c r="P16" s="6"/>
      <c r="Q16" s="5">
        <f>Q15</f>
        <v>435</v>
      </c>
      <c r="R16" s="6"/>
      <c r="S16" s="5">
        <f>S15</f>
        <v>1010</v>
      </c>
      <c r="T16" s="6"/>
      <c r="U16" s="5">
        <f>U15</f>
        <v>425</v>
      </c>
      <c r="V16" s="6"/>
      <c r="W16" s="5">
        <f>W15</f>
        <v>350</v>
      </c>
      <c r="X16" s="6"/>
      <c r="Y16" s="5">
        <f>Y15</f>
        <v>725</v>
      </c>
      <c r="Z16" s="6"/>
      <c r="AA16" s="5">
        <f>AA15</f>
        <v>300</v>
      </c>
      <c r="AB16" s="6"/>
      <c r="AC16" s="5">
        <f>AC15</f>
        <v>225</v>
      </c>
      <c r="AD16" s="6"/>
      <c r="AE16" s="5">
        <f t="shared" si="0"/>
        <v>30090</v>
      </c>
    </row>
    <row r="17" spans="1:31" x14ac:dyDescent="0.3">
      <c r="A17" s="2"/>
      <c r="B17" s="2"/>
      <c r="C17" s="2" t="s">
        <v>28</v>
      </c>
      <c r="D17" s="2"/>
      <c r="E17" s="2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  <c r="U17" s="5"/>
      <c r="V17" s="6"/>
      <c r="W17" s="5"/>
      <c r="X17" s="6"/>
      <c r="Y17" s="5"/>
      <c r="Z17" s="6"/>
      <c r="AA17" s="5"/>
      <c r="AB17" s="6"/>
      <c r="AC17" s="5"/>
      <c r="AD17" s="6"/>
      <c r="AE17" s="5"/>
    </row>
    <row r="18" spans="1:31" x14ac:dyDescent="0.3">
      <c r="A18" s="2"/>
      <c r="B18" s="2"/>
      <c r="C18" s="2"/>
      <c r="D18" s="2" t="s">
        <v>29</v>
      </c>
      <c r="E18" s="2"/>
      <c r="G18" s="5">
        <v>100</v>
      </c>
      <c r="H18" s="6"/>
      <c r="I18" s="5">
        <v>100</v>
      </c>
      <c r="J18" s="5"/>
      <c r="K18" s="5">
        <v>100</v>
      </c>
      <c r="L18" s="5"/>
      <c r="M18" s="5">
        <v>100</v>
      </c>
      <c r="N18" s="5"/>
      <c r="O18" s="5">
        <v>100</v>
      </c>
      <c r="P18" s="5"/>
      <c r="Q18" s="5">
        <v>100</v>
      </c>
      <c r="R18" s="5"/>
      <c r="S18" s="5">
        <v>100</v>
      </c>
      <c r="T18" s="5"/>
      <c r="U18" s="5">
        <v>50</v>
      </c>
      <c r="V18" s="5"/>
      <c r="W18" s="5">
        <v>50</v>
      </c>
      <c r="X18" s="5"/>
      <c r="Y18" s="5">
        <v>50</v>
      </c>
      <c r="Z18" s="5"/>
      <c r="AA18" s="5">
        <v>50</v>
      </c>
      <c r="AB18" s="5"/>
      <c r="AC18" s="5">
        <v>100</v>
      </c>
      <c r="AD18" s="6"/>
      <c r="AE18" s="5">
        <f t="shared" ref="AE18:AE31" si="1">ROUND(SUM(G18:AC18),5)</f>
        <v>1000</v>
      </c>
    </row>
    <row r="19" spans="1:31" x14ac:dyDescent="0.3">
      <c r="A19" s="2"/>
      <c r="B19" s="2"/>
      <c r="C19" s="2"/>
      <c r="D19" s="2" t="s">
        <v>30</v>
      </c>
      <c r="E19" s="2"/>
      <c r="G19" s="5">
        <v>5</v>
      </c>
      <c r="H19" s="6"/>
      <c r="I19" s="5">
        <v>5</v>
      </c>
      <c r="J19" s="6"/>
      <c r="K19" s="5">
        <v>5</v>
      </c>
      <c r="L19" s="6"/>
      <c r="M19" s="5">
        <v>5</v>
      </c>
      <c r="N19" s="6"/>
      <c r="O19" s="5">
        <v>5</v>
      </c>
      <c r="P19" s="6"/>
      <c r="Q19" s="5">
        <v>5</v>
      </c>
      <c r="R19" s="6"/>
      <c r="S19" s="5">
        <v>5</v>
      </c>
      <c r="T19" s="6"/>
      <c r="U19" s="5">
        <v>5</v>
      </c>
      <c r="V19" s="6"/>
      <c r="W19" s="5">
        <v>5</v>
      </c>
      <c r="X19" s="6"/>
      <c r="Y19" s="5">
        <v>5</v>
      </c>
      <c r="Z19" s="6"/>
      <c r="AA19" s="5">
        <v>5</v>
      </c>
      <c r="AB19" s="6"/>
      <c r="AC19" s="5">
        <v>5</v>
      </c>
      <c r="AD19" s="6"/>
      <c r="AE19" s="5">
        <f t="shared" si="1"/>
        <v>60</v>
      </c>
    </row>
    <row r="20" spans="1:31" x14ac:dyDescent="0.3">
      <c r="A20" s="2"/>
      <c r="B20" s="2"/>
      <c r="C20" s="2"/>
      <c r="D20" s="2" t="s">
        <v>31</v>
      </c>
      <c r="E20" s="2"/>
      <c r="G20" s="5">
        <v>5</v>
      </c>
      <c r="H20" s="6"/>
      <c r="I20" s="5">
        <v>5</v>
      </c>
      <c r="J20" s="6"/>
      <c r="K20" s="5">
        <v>5</v>
      </c>
      <c r="L20" s="6"/>
      <c r="M20" s="5">
        <v>5</v>
      </c>
      <c r="N20" s="6"/>
      <c r="O20" s="5">
        <v>5</v>
      </c>
      <c r="P20" s="6"/>
      <c r="Q20" s="5">
        <v>5</v>
      </c>
      <c r="R20" s="6"/>
      <c r="S20" s="5">
        <v>5</v>
      </c>
      <c r="T20" s="6"/>
      <c r="U20" s="5">
        <v>5</v>
      </c>
      <c r="V20" s="6"/>
      <c r="W20" s="5">
        <v>5</v>
      </c>
      <c r="X20" s="6"/>
      <c r="Y20" s="5">
        <v>5</v>
      </c>
      <c r="Z20" s="6"/>
      <c r="AA20" s="5">
        <v>5</v>
      </c>
      <c r="AB20" s="6"/>
      <c r="AC20" s="5">
        <v>5</v>
      </c>
      <c r="AD20" s="6"/>
      <c r="AE20" s="5">
        <f t="shared" si="1"/>
        <v>60</v>
      </c>
    </row>
    <row r="21" spans="1:31" x14ac:dyDescent="0.3">
      <c r="A21" s="2"/>
      <c r="B21" s="2"/>
      <c r="C21" s="2"/>
      <c r="D21" s="2" t="s">
        <v>32</v>
      </c>
      <c r="E21" s="2"/>
      <c r="G21" s="5">
        <v>0</v>
      </c>
      <c r="H21" s="6"/>
      <c r="I21" s="5">
        <v>15</v>
      </c>
      <c r="J21" s="6"/>
      <c r="K21" s="5">
        <v>15</v>
      </c>
      <c r="L21" s="6"/>
      <c r="M21" s="5">
        <v>15</v>
      </c>
      <c r="N21" s="6"/>
      <c r="O21" s="5">
        <v>30</v>
      </c>
      <c r="P21" s="6"/>
      <c r="Q21" s="5">
        <v>30</v>
      </c>
      <c r="R21" s="6"/>
      <c r="S21" s="5">
        <v>30</v>
      </c>
      <c r="T21" s="6"/>
      <c r="U21" s="5">
        <v>30</v>
      </c>
      <c r="V21" s="6"/>
      <c r="W21" s="5">
        <v>30</v>
      </c>
      <c r="X21" s="6"/>
      <c r="Y21" s="5">
        <v>30</v>
      </c>
      <c r="Z21" s="6"/>
      <c r="AA21" s="5">
        <v>225.25</v>
      </c>
      <c r="AB21" s="6"/>
      <c r="AC21" s="5">
        <v>106.75</v>
      </c>
      <c r="AD21" s="6"/>
      <c r="AE21" s="5">
        <f t="shared" si="1"/>
        <v>557</v>
      </c>
    </row>
    <row r="22" spans="1:31" x14ac:dyDescent="0.3">
      <c r="A22" s="2"/>
      <c r="B22" s="2"/>
      <c r="C22" s="2"/>
      <c r="D22" s="2" t="s">
        <v>33</v>
      </c>
      <c r="E22" s="2"/>
      <c r="G22" s="5">
        <v>50</v>
      </c>
      <c r="H22" s="6"/>
      <c r="I22" s="5">
        <v>50</v>
      </c>
      <c r="J22" s="6"/>
      <c r="K22" s="5">
        <v>50</v>
      </c>
      <c r="L22" s="6"/>
      <c r="M22" s="5">
        <v>50</v>
      </c>
      <c r="N22" s="6"/>
      <c r="O22" s="5">
        <v>50</v>
      </c>
      <c r="P22" s="6"/>
      <c r="Q22" s="5">
        <v>50</v>
      </c>
      <c r="R22" s="6"/>
      <c r="S22" s="5">
        <v>50</v>
      </c>
      <c r="T22" s="6"/>
      <c r="U22" s="5">
        <v>50</v>
      </c>
      <c r="V22" s="6"/>
      <c r="W22" s="5">
        <v>50</v>
      </c>
      <c r="X22" s="6"/>
      <c r="Y22" s="5">
        <v>50</v>
      </c>
      <c r="Z22" s="6"/>
      <c r="AA22" s="5">
        <v>50</v>
      </c>
      <c r="AB22" s="6"/>
      <c r="AC22" s="5">
        <v>50</v>
      </c>
      <c r="AD22" s="6"/>
      <c r="AE22" s="5">
        <f t="shared" si="1"/>
        <v>600</v>
      </c>
    </row>
    <row r="23" spans="1:31" x14ac:dyDescent="0.3">
      <c r="A23" s="2"/>
      <c r="B23" s="2"/>
      <c r="C23" s="2"/>
      <c r="D23" s="2" t="s">
        <v>56</v>
      </c>
      <c r="E23" s="2"/>
      <c r="G23" s="5">
        <v>50</v>
      </c>
      <c r="H23" s="6"/>
      <c r="I23" s="5">
        <v>50</v>
      </c>
      <c r="J23" s="6"/>
      <c r="K23" s="5">
        <v>50</v>
      </c>
      <c r="L23" s="6"/>
      <c r="M23" s="5">
        <v>50</v>
      </c>
      <c r="N23" s="6"/>
      <c r="O23" s="5">
        <v>50</v>
      </c>
      <c r="P23" s="6"/>
      <c r="Q23" s="5">
        <v>50</v>
      </c>
      <c r="R23" s="6"/>
      <c r="S23" s="5">
        <v>50</v>
      </c>
      <c r="T23" s="6"/>
      <c r="U23" s="5">
        <v>50</v>
      </c>
      <c r="V23" s="6"/>
      <c r="W23" s="5">
        <v>50</v>
      </c>
      <c r="X23" s="6"/>
      <c r="Y23" s="5">
        <v>50</v>
      </c>
      <c r="Z23" s="6"/>
      <c r="AA23" s="5">
        <v>50</v>
      </c>
      <c r="AB23" s="6"/>
      <c r="AC23" s="5">
        <v>50</v>
      </c>
      <c r="AD23" s="6"/>
      <c r="AE23" s="5">
        <f t="shared" si="1"/>
        <v>600</v>
      </c>
    </row>
    <row r="24" spans="1:31" x14ac:dyDescent="0.3">
      <c r="A24" s="2"/>
      <c r="B24" s="2"/>
      <c r="C24" s="2"/>
      <c r="D24" s="2" t="s">
        <v>34</v>
      </c>
      <c r="E24" s="2"/>
      <c r="G24" s="5">
        <v>0</v>
      </c>
      <c r="H24" s="6"/>
      <c r="I24" s="5">
        <v>0</v>
      </c>
      <c r="J24" s="6"/>
      <c r="K24" s="5">
        <v>0</v>
      </c>
      <c r="L24" s="6"/>
      <c r="M24" s="5">
        <v>0</v>
      </c>
      <c r="N24" s="6"/>
      <c r="O24" s="5">
        <v>5000</v>
      </c>
      <c r="P24" s="6"/>
      <c r="Q24" s="5">
        <v>0</v>
      </c>
      <c r="R24" s="6"/>
      <c r="S24" s="5">
        <v>0</v>
      </c>
      <c r="T24" s="6"/>
      <c r="U24" s="5">
        <v>0</v>
      </c>
      <c r="V24" s="6"/>
      <c r="W24" s="5">
        <v>0</v>
      </c>
      <c r="X24" s="6"/>
      <c r="Y24" s="5">
        <v>0</v>
      </c>
      <c r="Z24" s="6"/>
      <c r="AA24" s="5">
        <v>0</v>
      </c>
      <c r="AB24" s="6"/>
      <c r="AC24" s="5">
        <v>0</v>
      </c>
      <c r="AD24" s="6"/>
      <c r="AE24" s="5">
        <f t="shared" si="1"/>
        <v>5000</v>
      </c>
    </row>
    <row r="25" spans="1:31" x14ac:dyDescent="0.3">
      <c r="A25" s="2"/>
      <c r="B25" s="2"/>
      <c r="C25" s="2"/>
      <c r="D25" s="2" t="s">
        <v>35</v>
      </c>
      <c r="E25" s="2"/>
      <c r="G25" s="5">
        <v>0</v>
      </c>
      <c r="H25" s="6"/>
      <c r="I25" s="5">
        <v>500</v>
      </c>
      <c r="J25" s="6"/>
      <c r="K25" s="5">
        <v>0</v>
      </c>
      <c r="L25" s="6"/>
      <c r="M25" s="5">
        <v>500</v>
      </c>
      <c r="N25" s="6"/>
      <c r="O25" s="5">
        <v>0</v>
      </c>
      <c r="P25" s="6"/>
      <c r="Q25" s="5">
        <v>500</v>
      </c>
      <c r="R25" s="6"/>
      <c r="S25" s="5">
        <v>0</v>
      </c>
      <c r="T25" s="6"/>
      <c r="U25" s="5">
        <v>500</v>
      </c>
      <c r="V25" s="6"/>
      <c r="W25" s="5">
        <v>0</v>
      </c>
      <c r="X25" s="6"/>
      <c r="Y25" s="5">
        <v>0</v>
      </c>
      <c r="Z25" s="6"/>
      <c r="AA25" s="5">
        <v>0</v>
      </c>
      <c r="AB25" s="6"/>
      <c r="AC25" s="5">
        <v>0</v>
      </c>
      <c r="AD25" s="6"/>
      <c r="AE25" s="5">
        <f t="shared" si="1"/>
        <v>2000</v>
      </c>
    </row>
    <row r="26" spans="1:31" x14ac:dyDescent="0.3">
      <c r="A26" s="2"/>
      <c r="B26" s="2"/>
      <c r="C26" s="2"/>
      <c r="D26" s="2" t="s">
        <v>36</v>
      </c>
      <c r="E26" s="2"/>
      <c r="G26" s="5">
        <v>20</v>
      </c>
      <c r="H26" s="6"/>
      <c r="I26" s="5">
        <v>0</v>
      </c>
      <c r="J26" s="6"/>
      <c r="K26" s="5">
        <v>0</v>
      </c>
      <c r="L26" s="6"/>
      <c r="M26" s="5">
        <v>0</v>
      </c>
      <c r="N26" s="6"/>
      <c r="O26" s="5">
        <v>0</v>
      </c>
      <c r="P26" s="6"/>
      <c r="Q26" s="5">
        <v>0</v>
      </c>
      <c r="R26" s="6"/>
      <c r="S26" s="5">
        <v>0</v>
      </c>
      <c r="T26" s="6"/>
      <c r="U26" s="5">
        <v>0</v>
      </c>
      <c r="V26" s="6"/>
      <c r="W26" s="5">
        <v>0</v>
      </c>
      <c r="X26" s="6"/>
      <c r="Y26" s="5">
        <v>0</v>
      </c>
      <c r="Z26" s="6"/>
      <c r="AA26" s="5">
        <v>0</v>
      </c>
      <c r="AB26" s="6"/>
      <c r="AC26" s="5">
        <v>0</v>
      </c>
      <c r="AD26" s="6"/>
      <c r="AE26" s="5">
        <f t="shared" si="1"/>
        <v>20</v>
      </c>
    </row>
    <row r="27" spans="1:31" x14ac:dyDescent="0.3">
      <c r="A27" s="2"/>
      <c r="B27" s="2"/>
      <c r="C27" s="2"/>
      <c r="D27" s="2" t="s">
        <v>37</v>
      </c>
      <c r="E27" s="2"/>
      <c r="G27" s="5">
        <v>30</v>
      </c>
      <c r="H27" s="6"/>
      <c r="I27" s="5">
        <v>30</v>
      </c>
      <c r="J27" s="6"/>
      <c r="K27" s="5">
        <v>30</v>
      </c>
      <c r="L27" s="6"/>
      <c r="M27" s="5">
        <v>30</v>
      </c>
      <c r="N27" s="6"/>
      <c r="O27" s="5">
        <v>30</v>
      </c>
      <c r="P27" s="6"/>
      <c r="Q27" s="5">
        <v>30</v>
      </c>
      <c r="R27" s="6"/>
      <c r="S27" s="5">
        <v>30</v>
      </c>
      <c r="T27" s="6"/>
      <c r="U27" s="5">
        <v>30</v>
      </c>
      <c r="V27" s="6"/>
      <c r="W27" s="5">
        <v>30</v>
      </c>
      <c r="X27" s="6"/>
      <c r="Y27" s="5">
        <v>30</v>
      </c>
      <c r="Z27" s="6"/>
      <c r="AA27" s="5">
        <v>30</v>
      </c>
      <c r="AB27" s="6"/>
      <c r="AC27" s="5">
        <v>30</v>
      </c>
      <c r="AD27" s="6"/>
      <c r="AE27" s="5">
        <f t="shared" si="1"/>
        <v>360</v>
      </c>
    </row>
    <row r="28" spans="1:31" x14ac:dyDescent="0.3">
      <c r="A28" s="2"/>
      <c r="B28" s="2"/>
      <c r="C28" s="2"/>
      <c r="D28" s="2" t="s">
        <v>38</v>
      </c>
      <c r="E28" s="2"/>
      <c r="G28" s="5">
        <v>0</v>
      </c>
      <c r="H28" s="6"/>
      <c r="I28" s="5">
        <v>0</v>
      </c>
      <c r="J28" s="6"/>
      <c r="K28" s="5">
        <v>20</v>
      </c>
      <c r="L28" s="6"/>
      <c r="M28" s="5">
        <v>0</v>
      </c>
      <c r="N28" s="6"/>
      <c r="O28" s="5">
        <v>20</v>
      </c>
      <c r="P28" s="6"/>
      <c r="Q28" s="5">
        <v>0</v>
      </c>
      <c r="R28" s="6"/>
      <c r="S28" s="5">
        <v>20</v>
      </c>
      <c r="T28" s="6"/>
      <c r="U28" s="5">
        <v>0</v>
      </c>
      <c r="V28" s="6"/>
      <c r="W28" s="5">
        <v>20</v>
      </c>
      <c r="X28" s="6"/>
      <c r="Y28" s="5">
        <v>0</v>
      </c>
      <c r="Z28" s="6"/>
      <c r="AA28" s="5">
        <v>20</v>
      </c>
      <c r="AB28" s="6"/>
      <c r="AC28" s="5">
        <v>0</v>
      </c>
      <c r="AD28" s="6"/>
      <c r="AE28" s="5">
        <f t="shared" si="1"/>
        <v>100</v>
      </c>
    </row>
    <row r="29" spans="1:31" x14ac:dyDescent="0.3">
      <c r="A29" s="2"/>
      <c r="B29" s="2"/>
      <c r="C29" s="2"/>
      <c r="D29" s="2" t="s">
        <v>39</v>
      </c>
      <c r="E29" s="2"/>
      <c r="G29" s="5">
        <v>100</v>
      </c>
      <c r="H29" s="6"/>
      <c r="I29" s="5">
        <v>0</v>
      </c>
      <c r="J29" s="6"/>
      <c r="K29" s="5">
        <v>0</v>
      </c>
      <c r="L29" s="6"/>
      <c r="M29" s="5">
        <v>0</v>
      </c>
      <c r="N29" s="6"/>
      <c r="O29" s="5">
        <v>0</v>
      </c>
      <c r="P29" s="6"/>
      <c r="Q29" s="5">
        <v>0</v>
      </c>
      <c r="R29" s="6"/>
      <c r="S29" s="5">
        <v>0</v>
      </c>
      <c r="T29" s="6"/>
      <c r="U29" s="5">
        <v>0</v>
      </c>
      <c r="V29" s="6"/>
      <c r="W29" s="5">
        <v>0</v>
      </c>
      <c r="X29" s="6"/>
      <c r="Y29" s="5">
        <v>0</v>
      </c>
      <c r="Z29" s="6"/>
      <c r="AA29" s="5">
        <v>0</v>
      </c>
      <c r="AB29" s="6"/>
      <c r="AC29" s="5">
        <v>0</v>
      </c>
      <c r="AD29" s="6"/>
      <c r="AE29" s="5">
        <f t="shared" si="1"/>
        <v>100</v>
      </c>
    </row>
    <row r="30" spans="1:31" x14ac:dyDescent="0.3">
      <c r="A30" s="2"/>
      <c r="B30" s="2"/>
      <c r="C30" s="2"/>
      <c r="D30" s="2" t="s">
        <v>40</v>
      </c>
      <c r="E30" s="2"/>
      <c r="G30" s="5">
        <v>200</v>
      </c>
      <c r="H30" s="6"/>
      <c r="I30" s="5">
        <v>200</v>
      </c>
      <c r="J30" s="6"/>
      <c r="K30" s="5">
        <v>2000</v>
      </c>
      <c r="L30" s="6"/>
      <c r="M30" s="5">
        <v>200</v>
      </c>
      <c r="N30" s="6"/>
      <c r="O30" s="5">
        <v>200</v>
      </c>
      <c r="P30" s="6"/>
      <c r="Q30" s="5">
        <v>200</v>
      </c>
      <c r="R30" s="6"/>
      <c r="S30" s="5">
        <v>200</v>
      </c>
      <c r="T30" s="6"/>
      <c r="U30" s="5">
        <v>200</v>
      </c>
      <c r="V30" s="6"/>
      <c r="W30" s="5">
        <v>200</v>
      </c>
      <c r="X30" s="6"/>
      <c r="Y30" s="5">
        <v>200</v>
      </c>
      <c r="Z30" s="6"/>
      <c r="AA30" s="5">
        <v>200</v>
      </c>
      <c r="AB30" s="6"/>
      <c r="AC30" s="5">
        <v>200</v>
      </c>
      <c r="AD30" s="6"/>
      <c r="AE30" s="5">
        <f t="shared" si="1"/>
        <v>4200</v>
      </c>
    </row>
    <row r="31" spans="1:31" x14ac:dyDescent="0.3">
      <c r="A31" s="2"/>
      <c r="B31" s="2"/>
      <c r="C31" s="2"/>
      <c r="D31" s="2" t="s">
        <v>41</v>
      </c>
      <c r="E31" s="2"/>
      <c r="G31" s="5">
        <v>0</v>
      </c>
      <c r="H31" s="6"/>
      <c r="I31" s="5">
        <v>12000</v>
      </c>
      <c r="J31" s="6"/>
      <c r="K31" s="5">
        <v>0</v>
      </c>
      <c r="L31" s="6"/>
      <c r="M31" s="5">
        <v>0</v>
      </c>
      <c r="N31" s="6"/>
      <c r="O31" s="5">
        <v>0</v>
      </c>
      <c r="P31" s="6"/>
      <c r="Q31" s="5">
        <v>0</v>
      </c>
      <c r="R31" s="6"/>
      <c r="S31" s="5">
        <v>0</v>
      </c>
      <c r="T31" s="6"/>
      <c r="U31" s="5">
        <v>8000</v>
      </c>
      <c r="V31" s="6"/>
      <c r="W31" s="5">
        <v>0</v>
      </c>
      <c r="X31" s="6"/>
      <c r="Y31" s="5">
        <v>0</v>
      </c>
      <c r="Z31" s="6"/>
      <c r="AA31" s="5">
        <v>0</v>
      </c>
      <c r="AB31" s="6"/>
      <c r="AC31" s="5">
        <v>0</v>
      </c>
      <c r="AD31" s="6"/>
      <c r="AE31" s="5">
        <f t="shared" si="1"/>
        <v>20000</v>
      </c>
    </row>
    <row r="32" spans="1:31" x14ac:dyDescent="0.3">
      <c r="A32" s="2"/>
      <c r="B32" s="2"/>
      <c r="C32" s="2"/>
      <c r="D32" s="2" t="s">
        <v>42</v>
      </c>
      <c r="E32" s="2"/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  <c r="U32" s="5"/>
      <c r="V32" s="6"/>
      <c r="W32" s="5"/>
      <c r="X32" s="6"/>
      <c r="Y32" s="5"/>
      <c r="Z32" s="6"/>
      <c r="AA32" s="5"/>
      <c r="AB32" s="6"/>
      <c r="AC32" s="5"/>
      <c r="AD32" s="6"/>
      <c r="AE32" s="5"/>
    </row>
    <row r="33" spans="1:31" x14ac:dyDescent="0.3">
      <c r="A33" s="2"/>
      <c r="B33" s="2"/>
      <c r="C33" s="2"/>
      <c r="D33" s="2"/>
      <c r="E33" s="2" t="s">
        <v>43</v>
      </c>
      <c r="G33" s="5">
        <v>82</v>
      </c>
      <c r="H33" s="6"/>
      <c r="I33" s="5">
        <v>150</v>
      </c>
      <c r="J33" s="6"/>
      <c r="K33" s="5">
        <v>150</v>
      </c>
      <c r="L33" s="6"/>
      <c r="M33" s="5">
        <v>150</v>
      </c>
      <c r="N33" s="6"/>
      <c r="O33" s="5">
        <v>150</v>
      </c>
      <c r="P33" s="6"/>
      <c r="Q33" s="5">
        <v>155</v>
      </c>
      <c r="R33" s="6"/>
      <c r="S33" s="5">
        <v>160</v>
      </c>
      <c r="T33" s="6"/>
      <c r="U33" s="5">
        <v>250</v>
      </c>
      <c r="V33" s="6"/>
      <c r="W33" s="5">
        <v>170</v>
      </c>
      <c r="X33" s="6"/>
      <c r="Y33" s="5">
        <v>170</v>
      </c>
      <c r="Z33" s="6"/>
      <c r="AA33" s="5">
        <v>175</v>
      </c>
      <c r="AB33" s="6"/>
      <c r="AC33" s="5">
        <v>170</v>
      </c>
      <c r="AD33" s="6"/>
      <c r="AE33" s="5">
        <f t="shared" ref="AE33:AE39" si="2">ROUND(SUM(G33:AC33),5)</f>
        <v>1932</v>
      </c>
    </row>
    <row r="34" spans="1:31" x14ac:dyDescent="0.3">
      <c r="A34" s="2"/>
      <c r="B34" s="2"/>
      <c r="C34" s="2"/>
      <c r="D34" s="2"/>
      <c r="E34" s="2" t="s">
        <v>44</v>
      </c>
      <c r="G34" s="5">
        <v>82</v>
      </c>
      <c r="H34" s="6"/>
      <c r="I34" s="5">
        <v>82</v>
      </c>
      <c r="J34" s="6"/>
      <c r="K34" s="5">
        <v>82</v>
      </c>
      <c r="L34" s="6"/>
      <c r="M34" s="5">
        <v>82</v>
      </c>
      <c r="N34" s="6"/>
      <c r="O34" s="5">
        <v>82</v>
      </c>
      <c r="P34" s="6"/>
      <c r="Q34" s="5">
        <v>82</v>
      </c>
      <c r="R34" s="6"/>
      <c r="S34" s="5">
        <v>82</v>
      </c>
      <c r="T34" s="6"/>
      <c r="U34" s="5">
        <v>82</v>
      </c>
      <c r="V34" s="6"/>
      <c r="W34" s="5">
        <v>82</v>
      </c>
      <c r="X34" s="6"/>
      <c r="Y34" s="5">
        <v>82</v>
      </c>
      <c r="Z34" s="6"/>
      <c r="AA34" s="5">
        <v>82</v>
      </c>
      <c r="AB34" s="6"/>
      <c r="AC34" s="5">
        <v>82</v>
      </c>
      <c r="AD34" s="6"/>
      <c r="AE34" s="5">
        <f t="shared" si="2"/>
        <v>984</v>
      </c>
    </row>
    <row r="35" spans="1:31" x14ac:dyDescent="0.3">
      <c r="A35" s="2"/>
      <c r="B35" s="2"/>
      <c r="C35" s="2"/>
      <c r="D35" s="2"/>
      <c r="E35" s="2" t="s">
        <v>45</v>
      </c>
      <c r="G35" s="5">
        <v>0</v>
      </c>
      <c r="H35" s="6"/>
      <c r="I35" s="5">
        <v>0</v>
      </c>
      <c r="J35" s="6"/>
      <c r="K35" s="5">
        <v>0</v>
      </c>
      <c r="L35" s="6"/>
      <c r="M35" s="5">
        <v>0</v>
      </c>
      <c r="N35" s="6"/>
      <c r="O35" s="5">
        <v>0</v>
      </c>
      <c r="P35" s="6"/>
      <c r="Q35" s="5">
        <v>0</v>
      </c>
      <c r="R35" s="6"/>
      <c r="S35" s="5">
        <v>0</v>
      </c>
      <c r="T35" s="6"/>
      <c r="U35" s="5">
        <v>0</v>
      </c>
      <c r="V35" s="6"/>
      <c r="W35" s="5">
        <v>170</v>
      </c>
      <c r="X35" s="6"/>
      <c r="Y35" s="5">
        <v>0</v>
      </c>
      <c r="Z35" s="6"/>
      <c r="AA35" s="5">
        <v>0</v>
      </c>
      <c r="AB35" s="6"/>
      <c r="AC35" s="5">
        <v>0</v>
      </c>
      <c r="AD35" s="6"/>
      <c r="AE35" s="5">
        <f t="shared" si="2"/>
        <v>170</v>
      </c>
    </row>
    <row r="36" spans="1:31" ht="15" thickBot="1" x14ac:dyDescent="0.35">
      <c r="A36" s="2"/>
      <c r="B36" s="2"/>
      <c r="C36" s="2"/>
      <c r="D36" s="2"/>
      <c r="E36" s="2" t="s">
        <v>46</v>
      </c>
      <c r="G36" s="5">
        <v>42</v>
      </c>
      <c r="H36" s="6"/>
      <c r="I36" s="5">
        <v>42</v>
      </c>
      <c r="J36" s="6"/>
      <c r="K36" s="5">
        <v>42</v>
      </c>
      <c r="L36" s="6"/>
      <c r="M36" s="5">
        <v>42</v>
      </c>
      <c r="N36" s="6"/>
      <c r="O36" s="5">
        <v>43</v>
      </c>
      <c r="P36" s="6"/>
      <c r="Q36" s="5">
        <v>47</v>
      </c>
      <c r="R36" s="6"/>
      <c r="S36" s="5">
        <v>52</v>
      </c>
      <c r="T36" s="6"/>
      <c r="U36" s="5">
        <v>52</v>
      </c>
      <c r="V36" s="6"/>
      <c r="W36" s="5">
        <v>52</v>
      </c>
      <c r="X36" s="6"/>
      <c r="Y36" s="5">
        <v>46</v>
      </c>
      <c r="Z36" s="6"/>
      <c r="AA36" s="5">
        <v>50</v>
      </c>
      <c r="AB36" s="6"/>
      <c r="AC36" s="5">
        <v>45</v>
      </c>
      <c r="AD36" s="6"/>
      <c r="AE36" s="5">
        <f t="shared" si="2"/>
        <v>555</v>
      </c>
    </row>
    <row r="37" spans="1:31" ht="15" thickBot="1" x14ac:dyDescent="0.35">
      <c r="A37" s="2"/>
      <c r="B37" s="2"/>
      <c r="C37" s="2"/>
      <c r="D37" s="2" t="s">
        <v>47</v>
      </c>
      <c r="E37" s="2"/>
      <c r="G37" s="8">
        <f>ROUND(SUM(G32:G36),5)</f>
        <v>206</v>
      </c>
      <c r="H37" s="6"/>
      <c r="I37" s="8">
        <f>ROUND(SUM(I32:I36),5)</f>
        <v>274</v>
      </c>
      <c r="J37" s="6"/>
      <c r="K37" s="8">
        <f>ROUND(SUM(K32:K36),5)</f>
        <v>274</v>
      </c>
      <c r="L37" s="6"/>
      <c r="M37" s="8">
        <f>ROUND(SUM(M32:M36),5)</f>
        <v>274</v>
      </c>
      <c r="N37" s="6"/>
      <c r="O37" s="8">
        <f>ROUND(SUM(O32:O36),5)</f>
        <v>275</v>
      </c>
      <c r="P37" s="6"/>
      <c r="Q37" s="8">
        <f>ROUND(SUM(Q32:Q36),5)</f>
        <v>284</v>
      </c>
      <c r="R37" s="6"/>
      <c r="S37" s="8">
        <f>ROUND(SUM(S32:S36),5)</f>
        <v>294</v>
      </c>
      <c r="T37" s="6"/>
      <c r="U37" s="8">
        <f>ROUND(SUM(U32:U36),5)</f>
        <v>384</v>
      </c>
      <c r="V37" s="6"/>
      <c r="W37" s="8">
        <f>ROUND(SUM(W32:W36),5)</f>
        <v>474</v>
      </c>
      <c r="X37" s="6"/>
      <c r="Y37" s="8">
        <f>ROUND(SUM(Y32:Y36),5)</f>
        <v>298</v>
      </c>
      <c r="Z37" s="6"/>
      <c r="AA37" s="8">
        <f>ROUND(SUM(AA32:AA36),5)</f>
        <v>307</v>
      </c>
      <c r="AB37" s="6"/>
      <c r="AC37" s="8">
        <f>ROUND(SUM(AC32:AC36),5)</f>
        <v>297</v>
      </c>
      <c r="AD37" s="6"/>
      <c r="AE37" s="8">
        <f t="shared" si="2"/>
        <v>3641</v>
      </c>
    </row>
    <row r="38" spans="1:31" ht="15" thickBot="1" x14ac:dyDescent="0.35">
      <c r="A38" s="2"/>
      <c r="B38" s="2"/>
      <c r="C38" s="2" t="s">
        <v>48</v>
      </c>
      <c r="D38" s="2"/>
      <c r="E38" s="2"/>
      <c r="G38" s="7">
        <f>ROUND(SUM(G17:G31)+G37,5)</f>
        <v>766</v>
      </c>
      <c r="H38" s="6"/>
      <c r="I38" s="7">
        <f>ROUND(SUM(I17:I31)+I37,5)</f>
        <v>13229</v>
      </c>
      <c r="J38" s="6"/>
      <c r="K38" s="7">
        <f>ROUND(SUM(K17:K31)+K37,5)</f>
        <v>2549</v>
      </c>
      <c r="L38" s="6"/>
      <c r="M38" s="7">
        <f>ROUND(SUM(M17:M31)+M37,5)</f>
        <v>1229</v>
      </c>
      <c r="N38" s="6"/>
      <c r="O38" s="7">
        <f>ROUND(SUM(O17:O31)+O37,5)</f>
        <v>5765</v>
      </c>
      <c r="P38" s="6"/>
      <c r="Q38" s="7">
        <f>ROUND(SUM(Q17:Q31)+Q37,5)</f>
        <v>1254</v>
      </c>
      <c r="R38" s="6"/>
      <c r="S38" s="7">
        <f>ROUND(SUM(S17:S31)+S37,5)</f>
        <v>784</v>
      </c>
      <c r="T38" s="6"/>
      <c r="U38" s="7">
        <f>ROUND(SUM(U17:U31)+U37,5)</f>
        <v>9304</v>
      </c>
      <c r="V38" s="6"/>
      <c r="W38" s="7">
        <f>ROUND(SUM(W17:W31)+W37,5)</f>
        <v>914</v>
      </c>
      <c r="X38" s="6"/>
      <c r="Y38" s="7">
        <f>ROUND(SUM(Y17:Y31)+Y37,5)</f>
        <v>718</v>
      </c>
      <c r="Z38" s="6"/>
      <c r="AA38" s="7">
        <f>ROUND(SUM(AA17:AA31)+AA37,5)</f>
        <v>942.25</v>
      </c>
      <c r="AB38" s="6"/>
      <c r="AC38" s="7">
        <f>ROUND(SUM(AC17:AC31)+AC37,5)</f>
        <v>843.75</v>
      </c>
      <c r="AD38" s="6"/>
      <c r="AE38" s="7">
        <f t="shared" si="2"/>
        <v>38298</v>
      </c>
    </row>
    <row r="39" spans="1:31" x14ac:dyDescent="0.3">
      <c r="A39" s="2"/>
      <c r="B39" s="2" t="s">
        <v>49</v>
      </c>
      <c r="C39" s="2"/>
      <c r="D39" s="2"/>
      <c r="E39" s="2"/>
      <c r="F39" s="2"/>
      <c r="G39" s="5">
        <f>ROUND(G3+G16-G38,5)</f>
        <v>7684</v>
      </c>
      <c r="H39" s="6"/>
      <c r="I39" s="5">
        <f>ROUND(I3+I16-I38,5)</f>
        <v>-4869</v>
      </c>
      <c r="J39" s="6"/>
      <c r="K39" s="5">
        <f>ROUND(K3+K16-K38,5)</f>
        <v>5886</v>
      </c>
      <c r="L39" s="6"/>
      <c r="M39" s="5">
        <f>ROUND(M3+M16-M38,5)</f>
        <v>-384</v>
      </c>
      <c r="N39" s="6"/>
      <c r="O39" s="5">
        <f>ROUND(O3+O16-O38,5)</f>
        <v>-5235</v>
      </c>
      <c r="P39" s="6"/>
      <c r="Q39" s="5">
        <f>ROUND(Q3+Q16-Q38,5)</f>
        <v>-819</v>
      </c>
      <c r="R39" s="6"/>
      <c r="S39" s="5">
        <f>ROUND(S3+S16-S38,5)</f>
        <v>226</v>
      </c>
      <c r="T39" s="6"/>
      <c r="U39" s="5">
        <f>ROUND(U3+U16-U38,5)</f>
        <v>-8879</v>
      </c>
      <c r="V39" s="6"/>
      <c r="W39" s="5">
        <f>ROUND(W3+W16-W38,5)</f>
        <v>-564</v>
      </c>
      <c r="X39" s="6"/>
      <c r="Y39" s="5">
        <f>ROUND(Y3+Y16-Y38,5)</f>
        <v>7</v>
      </c>
      <c r="Z39" s="6"/>
      <c r="AA39" s="5">
        <f>ROUND(AA3+AA16-AA38,5)</f>
        <v>-642.25</v>
      </c>
      <c r="AB39" s="6"/>
      <c r="AC39" s="5">
        <f>ROUND(AC3+AC16-AC38,5)</f>
        <v>-618.75</v>
      </c>
      <c r="AD39" s="6"/>
      <c r="AE39" s="5">
        <f t="shared" si="2"/>
        <v>-8208</v>
      </c>
    </row>
    <row r="40" spans="1:31" x14ac:dyDescent="0.3">
      <c r="A40" s="2"/>
      <c r="B40" s="2" t="s">
        <v>50</v>
      </c>
      <c r="C40" s="2"/>
      <c r="D40" s="2"/>
      <c r="E40" s="2"/>
      <c r="F40" s="2"/>
      <c r="G40" s="5"/>
      <c r="H40" s="6"/>
      <c r="I40" s="5"/>
      <c r="J40" s="6"/>
      <c r="K40" s="5"/>
      <c r="L40" s="6"/>
      <c r="M40" s="5"/>
      <c r="N40" s="6"/>
      <c r="O40" s="5"/>
      <c r="P40" s="6"/>
      <c r="Q40" s="5"/>
      <c r="R40" s="6"/>
      <c r="S40" s="5"/>
      <c r="T40" s="6"/>
      <c r="U40" s="5"/>
      <c r="V40" s="6"/>
      <c r="W40" s="5"/>
      <c r="X40" s="6"/>
      <c r="Y40" s="5"/>
      <c r="Z40" s="6"/>
      <c r="AA40" s="5"/>
      <c r="AB40" s="6"/>
      <c r="AC40" s="5"/>
      <c r="AD40" s="6"/>
      <c r="AE40" s="5"/>
    </row>
    <row r="41" spans="1:31" x14ac:dyDescent="0.3">
      <c r="A41" s="2"/>
      <c r="B41" s="2"/>
      <c r="C41" s="2" t="s">
        <v>51</v>
      </c>
      <c r="D41" s="2"/>
      <c r="E41" s="2"/>
      <c r="F41" s="2"/>
      <c r="G41" s="5"/>
      <c r="H41" s="6"/>
      <c r="I41" s="5"/>
      <c r="J41" s="6"/>
      <c r="K41" s="5"/>
      <c r="L41" s="6"/>
      <c r="M41" s="5"/>
      <c r="N41" s="6"/>
      <c r="O41" s="5"/>
      <c r="P41" s="6"/>
      <c r="Q41" s="5"/>
      <c r="R41" s="6"/>
      <c r="S41" s="5"/>
      <c r="T41" s="6"/>
      <c r="U41" s="5"/>
      <c r="V41" s="6"/>
      <c r="W41" s="5"/>
      <c r="X41" s="6"/>
      <c r="Y41" s="5"/>
      <c r="Z41" s="6"/>
      <c r="AA41" s="5"/>
      <c r="AB41" s="6"/>
      <c r="AC41" s="5"/>
      <c r="AD41" s="6"/>
      <c r="AE41" s="5"/>
    </row>
    <row r="42" spans="1:31" ht="15" thickBot="1" x14ac:dyDescent="0.35">
      <c r="A42" s="2"/>
      <c r="B42" s="2"/>
      <c r="C42" s="2"/>
      <c r="D42" s="2" t="s">
        <v>52</v>
      </c>
      <c r="E42" s="2"/>
      <c r="F42" s="2"/>
      <c r="G42" s="5">
        <v>0</v>
      </c>
      <c r="H42" s="6"/>
      <c r="I42" s="5">
        <v>0</v>
      </c>
      <c r="J42" s="6"/>
      <c r="K42" s="5">
        <v>550</v>
      </c>
      <c r="L42" s="6"/>
      <c r="M42" s="5">
        <v>0</v>
      </c>
      <c r="N42" s="6"/>
      <c r="O42" s="5">
        <v>0</v>
      </c>
      <c r="P42" s="6"/>
      <c r="Q42" s="5">
        <v>0</v>
      </c>
      <c r="R42" s="6"/>
      <c r="S42" s="5">
        <v>0</v>
      </c>
      <c r="T42" s="6"/>
      <c r="U42" s="5">
        <v>0</v>
      </c>
      <c r="V42" s="6"/>
      <c r="W42" s="5">
        <v>0</v>
      </c>
      <c r="X42" s="6"/>
      <c r="Y42" s="5">
        <v>0</v>
      </c>
      <c r="Z42" s="6"/>
      <c r="AA42" s="5">
        <v>0</v>
      </c>
      <c r="AB42" s="6"/>
      <c r="AC42" s="5">
        <v>0</v>
      </c>
      <c r="AD42" s="6"/>
      <c r="AE42" s="5">
        <f>ROUND(SUM(G42:AC42),5)</f>
        <v>550</v>
      </c>
    </row>
    <row r="43" spans="1:31" ht="15" thickBot="1" x14ac:dyDescent="0.35">
      <c r="A43" s="2"/>
      <c r="B43" s="2"/>
      <c r="C43" s="2" t="s">
        <v>53</v>
      </c>
      <c r="D43" s="2"/>
      <c r="E43" s="2"/>
      <c r="F43" s="2"/>
      <c r="G43" s="8">
        <f>ROUND(SUM(G41:G42),5)</f>
        <v>0</v>
      </c>
      <c r="H43" s="6"/>
      <c r="I43" s="8">
        <f>ROUND(SUM(I41:I42),5)</f>
        <v>0</v>
      </c>
      <c r="J43" s="6"/>
      <c r="K43" s="8">
        <f>ROUND(SUM(K41:K42),5)</f>
        <v>550</v>
      </c>
      <c r="L43" s="6"/>
      <c r="M43" s="8">
        <f>ROUND(SUM(M41:M42),5)</f>
        <v>0</v>
      </c>
      <c r="N43" s="6"/>
      <c r="O43" s="8">
        <f>ROUND(SUM(O41:O42),5)</f>
        <v>0</v>
      </c>
      <c r="P43" s="6"/>
      <c r="Q43" s="8">
        <f>ROUND(SUM(Q41:Q42),5)</f>
        <v>0</v>
      </c>
      <c r="R43" s="6"/>
      <c r="S43" s="8">
        <f>ROUND(SUM(S41:S42),5)</f>
        <v>0</v>
      </c>
      <c r="T43" s="6"/>
      <c r="U43" s="8">
        <f>ROUND(SUM(U41:U42),5)</f>
        <v>0</v>
      </c>
      <c r="V43" s="6"/>
      <c r="W43" s="8">
        <f>ROUND(SUM(W41:W42),5)</f>
        <v>0</v>
      </c>
      <c r="X43" s="6"/>
      <c r="Y43" s="8">
        <f>ROUND(SUM(Y41:Y42),5)</f>
        <v>0</v>
      </c>
      <c r="Z43" s="6"/>
      <c r="AA43" s="8">
        <f>ROUND(SUM(AA41:AA42),5)</f>
        <v>0</v>
      </c>
      <c r="AB43" s="6"/>
      <c r="AC43" s="8">
        <f>ROUND(SUM(AC41:AC42),5)</f>
        <v>0</v>
      </c>
      <c r="AD43" s="6"/>
      <c r="AE43" s="8">
        <f>ROUND(SUM(G43:AC43),5)</f>
        <v>550</v>
      </c>
    </row>
    <row r="44" spans="1:31" ht="15" thickBot="1" x14ac:dyDescent="0.35">
      <c r="A44" s="2"/>
      <c r="B44" s="2" t="s">
        <v>54</v>
      </c>
      <c r="C44" s="2"/>
      <c r="D44" s="2"/>
      <c r="E44" s="2"/>
      <c r="F44" s="2"/>
      <c r="G44" s="8">
        <f>ROUND(G40-G43,5)</f>
        <v>0</v>
      </c>
      <c r="H44" s="6"/>
      <c r="I44" s="8">
        <f>ROUND(I40-I43,5)</f>
        <v>0</v>
      </c>
      <c r="J44" s="6"/>
      <c r="K44" s="8">
        <f>ROUND(K40-K43,5)</f>
        <v>-550</v>
      </c>
      <c r="L44" s="6"/>
      <c r="M44" s="8">
        <f>ROUND(M40-M43,5)</f>
        <v>0</v>
      </c>
      <c r="N44" s="6"/>
      <c r="O44" s="8">
        <f>ROUND(O40-O43,5)</f>
        <v>0</v>
      </c>
      <c r="P44" s="6"/>
      <c r="Q44" s="8">
        <f>ROUND(Q40-Q43,5)</f>
        <v>0</v>
      </c>
      <c r="R44" s="6"/>
      <c r="S44" s="8">
        <f>ROUND(S40-S43,5)</f>
        <v>0</v>
      </c>
      <c r="T44" s="6"/>
      <c r="U44" s="8">
        <f>ROUND(U40-U43,5)</f>
        <v>0</v>
      </c>
      <c r="V44" s="6"/>
      <c r="W44" s="8">
        <f>ROUND(W40-W43,5)</f>
        <v>0</v>
      </c>
      <c r="X44" s="6"/>
      <c r="Y44" s="8">
        <f>ROUND(Y40-Y43,5)</f>
        <v>0</v>
      </c>
      <c r="Z44" s="6"/>
      <c r="AA44" s="8">
        <f>ROUND(AA40-AA43,5)</f>
        <v>0</v>
      </c>
      <c r="AB44" s="6"/>
      <c r="AC44" s="8">
        <f>ROUND(AC40-AC43,5)</f>
        <v>0</v>
      </c>
      <c r="AD44" s="6"/>
      <c r="AE44" s="8">
        <f>ROUND(SUM(G44:AC44),5)</f>
        <v>-550</v>
      </c>
    </row>
    <row r="45" spans="1:31" s="10" customFormat="1" ht="10.8" thickBot="1" x14ac:dyDescent="0.25">
      <c r="A45" s="2" t="s">
        <v>55</v>
      </c>
      <c r="B45" s="2"/>
      <c r="C45" s="2"/>
      <c r="D45" s="2"/>
      <c r="E45" s="2"/>
      <c r="F45" s="2"/>
      <c r="G45" s="9">
        <f>ROUND(G39+G44,5)</f>
        <v>7684</v>
      </c>
      <c r="H45" s="2"/>
      <c r="I45" s="9">
        <f>ROUND(I39+I44,5)</f>
        <v>-4869</v>
      </c>
      <c r="J45" s="2"/>
      <c r="K45" s="9">
        <f>ROUND(K39+K44,5)</f>
        <v>5336</v>
      </c>
      <c r="L45" s="2"/>
      <c r="M45" s="9">
        <f>ROUND(M39+M44,5)</f>
        <v>-384</v>
      </c>
      <c r="N45" s="2"/>
      <c r="O45" s="9">
        <f>ROUND(O39+O44,5)</f>
        <v>-5235</v>
      </c>
      <c r="P45" s="2"/>
      <c r="Q45" s="9">
        <f>ROUND(Q39+Q44,5)</f>
        <v>-819</v>
      </c>
      <c r="R45" s="2"/>
      <c r="S45" s="9">
        <f>ROUND(S39+S44,5)</f>
        <v>226</v>
      </c>
      <c r="T45" s="2"/>
      <c r="U45" s="9">
        <f>ROUND(U39+U44,5)</f>
        <v>-8879</v>
      </c>
      <c r="V45" s="2"/>
      <c r="W45" s="9">
        <f>ROUND(W39+W44,5)</f>
        <v>-564</v>
      </c>
      <c r="X45" s="2"/>
      <c r="Y45" s="9">
        <f>ROUND(Y39+Y44,5)</f>
        <v>7</v>
      </c>
      <c r="Z45" s="2"/>
      <c r="AA45" s="9">
        <f>ROUND(AA39+AA44,5)</f>
        <v>-642.25</v>
      </c>
      <c r="AB45" s="2"/>
      <c r="AC45" s="9">
        <f>ROUND(AC39+AC44,5)</f>
        <v>-618.75</v>
      </c>
      <c r="AD45" s="2"/>
      <c r="AE45" s="15">
        <f>ROUND(SUM(G45:AC45),5)</f>
        <v>-8758</v>
      </c>
    </row>
    <row r="46" spans="1:31" ht="15.6" thickTop="1" thickBot="1" x14ac:dyDescent="0.35">
      <c r="B46" s="10" t="s">
        <v>59</v>
      </c>
      <c r="G46" s="10"/>
      <c r="H46" s="10"/>
      <c r="I46" s="10"/>
      <c r="J46" s="10"/>
      <c r="AE46" s="15">
        <v>12004.32</v>
      </c>
    </row>
    <row r="47" spans="1:31" ht="15.6" thickTop="1" thickBot="1" x14ac:dyDescent="0.35">
      <c r="B47" s="10" t="s">
        <v>57</v>
      </c>
      <c r="G47" s="10"/>
      <c r="H47" s="10"/>
      <c r="I47" s="10"/>
      <c r="J47" s="10"/>
      <c r="AE47" s="15">
        <v>8758</v>
      </c>
    </row>
    <row r="48" spans="1:31" ht="15.6" thickTop="1" thickBot="1" x14ac:dyDescent="0.35">
      <c r="B48" s="10" t="s">
        <v>58</v>
      </c>
      <c r="G48" s="10"/>
      <c r="H48" s="10"/>
      <c r="I48" s="10"/>
      <c r="J48" s="10"/>
      <c r="AE48" s="15">
        <f>AE46-AE47</f>
        <v>3246.3199999999997</v>
      </c>
    </row>
    <row r="49" spans="6:29" ht="15" thickTop="1" x14ac:dyDescent="0.3"/>
    <row r="51" spans="6:29" hidden="1" outlineLevel="1" x14ac:dyDescent="0.3">
      <c r="F51" s="16">
        <v>12000</v>
      </c>
      <c r="G51" s="16">
        <f>F51+G45</f>
        <v>19684</v>
      </c>
      <c r="I51" s="16">
        <f>G51+I45</f>
        <v>14815</v>
      </c>
      <c r="K51" s="16">
        <f>I51+K45</f>
        <v>20151</v>
      </c>
      <c r="M51" s="16">
        <f>K51+M45</f>
        <v>19767</v>
      </c>
      <c r="O51" s="16">
        <f>M51+O45</f>
        <v>14532</v>
      </c>
      <c r="Q51" s="16">
        <f>O51+Q45</f>
        <v>13713</v>
      </c>
      <c r="S51" s="16">
        <f>Q51+S45</f>
        <v>13939</v>
      </c>
      <c r="U51" s="16">
        <f>S51+U45</f>
        <v>5060</v>
      </c>
      <c r="W51" s="16">
        <f>U51+W45</f>
        <v>4496</v>
      </c>
      <c r="Y51" s="16">
        <f>W51+Y45</f>
        <v>4503</v>
      </c>
      <c r="AA51" s="16">
        <f>Y51+AA45</f>
        <v>3860.75</v>
      </c>
      <c r="AC51" s="16">
        <f>AA51+AC45</f>
        <v>3242</v>
      </c>
    </row>
    <row r="52" spans="6:29" collapsed="1" x14ac:dyDescent="0.3"/>
  </sheetData>
  <pageMargins left="0.25" right="0.25" top="0.75" bottom="0.25" header="0.3" footer="0.3"/>
  <pageSetup orientation="portrait" r:id="rId1"/>
  <headerFooter>
    <oddHeader>&amp;L&amp;"Arial,Bold"&amp;8 2:59 PM
&amp;"Arial,Bold"&amp;8 02/02/23
&amp;"Arial,Bold"&amp;8 Accrual Basis&amp;C&amp;"Arial,Bold"&amp;12 Panorama Land Owners Association, Inc
&amp;"Arial,Bold"&amp;14 Profit &amp;&amp; Loss Budget Overview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PLOA9976</dc:creator>
  <cp:lastModifiedBy>PanoramaLOA President</cp:lastModifiedBy>
  <cp:lastPrinted>2023-02-04T20:14:45Z</cp:lastPrinted>
  <dcterms:created xsi:type="dcterms:W3CDTF">2023-02-02T20:59:13Z</dcterms:created>
  <dcterms:modified xsi:type="dcterms:W3CDTF">2023-10-09T16:27:07Z</dcterms:modified>
</cp:coreProperties>
</file>